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大会データ\競技別交歓大会\R3\HP用\"/>
    </mc:Choice>
  </mc:AlternateContent>
  <workbookProtection workbookAlgorithmName="SHA-512" workbookHashValue="3G1paQPlK3fNXPhvghTspJXCW+FGylBjSpjzldoY2SN+WsNa7y6i7AOYH2eT9uJbP++r8v3mEJv4rlPjWG7c8g==" workbookSaltValue="NOmJTbBm1AXA86oOrbNwDA==" workbookSpinCount="100000" lockStructure="1"/>
  <bookViews>
    <workbookView xWindow="0" yWindow="0" windowWidth="20490" windowHeight="7770"/>
  </bookViews>
  <sheets>
    <sheet name="高学年女子" sheetId="5" r:id="rId1"/>
    <sheet name="低学年女子" sheetId="6" r:id="rId2"/>
    <sheet name="高学年男子" sheetId="3" r:id="rId3"/>
    <sheet name="低学年男子" sheetId="4" r:id="rId4"/>
    <sheet name="中学男女" sheetId="7" r:id="rId5"/>
    <sheet name="集計表" sheetId="2" r:id="rId6"/>
  </sheets>
  <definedNames>
    <definedName name="_xlnm.Print_Area" localSheetId="0">高学年女子!$A$1:$K$37</definedName>
    <definedName name="_xlnm.Print_Area" localSheetId="2">高学年男子!$A$1:$K$37</definedName>
    <definedName name="_xlnm.Print_Area" localSheetId="5">集計表!$A$1:$G$18</definedName>
    <definedName name="_xlnm.Print_Area" localSheetId="4">中学男女!$A$1:$L$37</definedName>
    <definedName name="_xlnm.Print_Area" localSheetId="1">低学年女子!$A$1:$K$36</definedName>
    <definedName name="_xlnm.Print_Area" localSheetId="3">低学年男子!$A$1:$K$37</definedName>
  </definedNames>
  <calcPr calcId="191029"/>
</workbook>
</file>

<file path=xl/calcChain.xml><?xml version="1.0" encoding="utf-8"?>
<calcChain xmlns="http://schemas.openxmlformats.org/spreadsheetml/2006/main">
  <c r="A29" i="7" l="1"/>
  <c r="A29" i="4"/>
  <c r="A29" i="3"/>
  <c r="A29" i="6"/>
  <c r="A1" i="2"/>
  <c r="A1" i="7"/>
  <c r="A1" i="4"/>
  <c r="A1" i="3"/>
  <c r="A1" i="6"/>
  <c r="G52" i="4" l="1"/>
  <c r="G53" i="4"/>
  <c r="G54" i="4"/>
  <c r="G55" i="4"/>
  <c r="G56" i="4"/>
  <c r="G57" i="4"/>
  <c r="G58" i="4"/>
  <c r="G51" i="4"/>
  <c r="K5" i="7"/>
  <c r="C6" i="3"/>
  <c r="C7" i="3"/>
  <c r="D7" i="3"/>
  <c r="C8" i="3"/>
  <c r="H8" i="3"/>
  <c r="K51" i="5"/>
  <c r="J8" i="7"/>
  <c r="H8" i="4"/>
  <c r="K5" i="4"/>
  <c r="J5" i="4"/>
  <c r="H8" i="6"/>
  <c r="K5" i="6"/>
  <c r="J5" i="6"/>
  <c r="K5" i="3"/>
  <c r="J5" i="3"/>
  <c r="C6" i="6"/>
  <c r="C7" i="6"/>
  <c r="D7" i="6"/>
  <c r="C8" i="6"/>
  <c r="H6" i="4" l="1"/>
  <c r="J6" i="7"/>
  <c r="H6" i="6"/>
  <c r="H6" i="3"/>
  <c r="C51" i="5"/>
  <c r="C52" i="4"/>
  <c r="C53" i="4"/>
  <c r="C54" i="4"/>
  <c r="C55" i="4"/>
  <c r="C56" i="4"/>
  <c r="C57" i="4"/>
  <c r="C58" i="4"/>
  <c r="C51" i="4"/>
  <c r="C52" i="3"/>
  <c r="C53" i="3"/>
  <c r="C54" i="3"/>
  <c r="C55" i="3"/>
  <c r="C56" i="3"/>
  <c r="C57" i="3"/>
  <c r="C58" i="3"/>
  <c r="C51" i="3"/>
  <c r="F39" i="2"/>
  <c r="G27" i="4"/>
  <c r="C25" i="4"/>
  <c r="G27" i="3"/>
  <c r="C25" i="3"/>
  <c r="G27" i="6"/>
  <c r="C25" i="6"/>
  <c r="H27" i="7"/>
  <c r="C25" i="7"/>
  <c r="K8" i="2" l="1"/>
  <c r="C5" i="6"/>
  <c r="A54" i="6" s="1"/>
  <c r="A52" i="5"/>
  <c r="A53" i="5"/>
  <c r="A54" i="5"/>
  <c r="A55" i="5"/>
  <c r="A56" i="5"/>
  <c r="A57" i="5"/>
  <c r="A58" i="5"/>
  <c r="A59" i="5"/>
  <c r="A60" i="5"/>
  <c r="A51" i="5"/>
  <c r="B4" i="2"/>
  <c r="C8" i="7"/>
  <c r="D7" i="7"/>
  <c r="C7" i="7"/>
  <c r="C6" i="7"/>
  <c r="H5" i="7"/>
  <c r="C5" i="7"/>
  <c r="A52" i="7" s="1"/>
  <c r="C8" i="4"/>
  <c r="D7" i="4"/>
  <c r="C7" i="4"/>
  <c r="C6" i="4"/>
  <c r="F5" i="4"/>
  <c r="C5" i="4"/>
  <c r="A54" i="4" s="1"/>
  <c r="F5" i="3"/>
  <c r="C5" i="3"/>
  <c r="A54" i="3" s="1"/>
  <c r="F5" i="6"/>
  <c r="L60" i="7"/>
  <c r="K60" i="7"/>
  <c r="J60" i="7"/>
  <c r="I60" i="7"/>
  <c r="L59" i="7"/>
  <c r="K59" i="7"/>
  <c r="J59" i="7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F58" i="7"/>
  <c r="E58" i="7"/>
  <c r="D58" i="7"/>
  <c r="C5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G60" i="6"/>
  <c r="F60" i="6"/>
  <c r="E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C52" i="5"/>
  <c r="C53" i="5"/>
  <c r="C54" i="5"/>
  <c r="C55" i="5"/>
  <c r="C56" i="5"/>
  <c r="C57" i="5"/>
  <c r="C58" i="5"/>
  <c r="C59" i="5"/>
  <c r="C60" i="5"/>
  <c r="D59" i="5"/>
  <c r="E59" i="5"/>
  <c r="F59" i="5"/>
  <c r="G59" i="5"/>
  <c r="D60" i="5"/>
  <c r="E60" i="5"/>
  <c r="F60" i="5"/>
  <c r="G60" i="5"/>
  <c r="G58" i="5"/>
  <c r="F58" i="5"/>
  <c r="E58" i="5"/>
  <c r="D58" i="5"/>
  <c r="G57" i="5"/>
  <c r="F57" i="5"/>
  <c r="E57" i="5"/>
  <c r="D57" i="5"/>
  <c r="G56" i="5"/>
  <c r="F56" i="5"/>
  <c r="E56" i="5"/>
  <c r="D56" i="5"/>
  <c r="G55" i="5"/>
  <c r="F55" i="5"/>
  <c r="E55" i="5"/>
  <c r="D55" i="5"/>
  <c r="G54" i="5"/>
  <c r="F54" i="5"/>
  <c r="E54" i="5"/>
  <c r="D54" i="5"/>
  <c r="G53" i="5"/>
  <c r="F53" i="5"/>
  <c r="E53" i="5"/>
  <c r="D53" i="5"/>
  <c r="G52" i="5"/>
  <c r="F52" i="5"/>
  <c r="E52" i="5"/>
  <c r="D52" i="5"/>
  <c r="G51" i="5"/>
  <c r="F51" i="5"/>
  <c r="E51" i="5"/>
  <c r="D51" i="5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E52" i="3"/>
  <c r="E53" i="3"/>
  <c r="E54" i="3"/>
  <c r="E55" i="3"/>
  <c r="E56" i="3"/>
  <c r="E57" i="3"/>
  <c r="E58" i="3"/>
  <c r="E51" i="3"/>
  <c r="F52" i="3"/>
  <c r="F53" i="3"/>
  <c r="F54" i="3"/>
  <c r="F55" i="3"/>
  <c r="F56" i="3"/>
  <c r="F57" i="3"/>
  <c r="F58" i="3"/>
  <c r="F51" i="3"/>
  <c r="G52" i="3"/>
  <c r="G53" i="3"/>
  <c r="G54" i="3"/>
  <c r="G55" i="3"/>
  <c r="G56" i="3"/>
  <c r="G57" i="3"/>
  <c r="G58" i="3"/>
  <c r="G51" i="3"/>
  <c r="D52" i="3"/>
  <c r="D53" i="3"/>
  <c r="D54" i="3"/>
  <c r="D55" i="3"/>
  <c r="D56" i="3"/>
  <c r="D57" i="3"/>
  <c r="D58" i="3"/>
  <c r="D51" i="3"/>
  <c r="I61" i="7" l="1"/>
  <c r="C16" i="2" s="1"/>
  <c r="C61" i="7"/>
  <c r="C15" i="2" s="1"/>
  <c r="D34" i="2" s="1"/>
  <c r="H53" i="7"/>
  <c r="H57" i="7"/>
  <c r="H54" i="7"/>
  <c r="H58" i="7"/>
  <c r="H51" i="7"/>
  <c r="H55" i="7"/>
  <c r="H59" i="7"/>
  <c r="H52" i="7"/>
  <c r="H56" i="7"/>
  <c r="H60" i="7"/>
  <c r="A51" i="7"/>
  <c r="A60" i="6"/>
  <c r="A55" i="6"/>
  <c r="A59" i="6"/>
  <c r="A53" i="6"/>
  <c r="A57" i="7"/>
  <c r="A57" i="6"/>
  <c r="A52" i="6"/>
  <c r="A58" i="7"/>
  <c r="A53" i="7"/>
  <c r="A51" i="6"/>
  <c r="A56" i="6"/>
  <c r="G61" i="4"/>
  <c r="C61" i="5"/>
  <c r="A57" i="3"/>
  <c r="A53" i="3"/>
  <c r="A57" i="4"/>
  <c r="A53" i="4"/>
  <c r="A56" i="3"/>
  <c r="A52" i="3"/>
  <c r="A56" i="4"/>
  <c r="A52" i="4"/>
  <c r="A55" i="7"/>
  <c r="A51" i="3"/>
  <c r="A55" i="3"/>
  <c r="A51" i="4"/>
  <c r="A55" i="4"/>
  <c r="A54" i="7"/>
  <c r="A58" i="6"/>
  <c r="A58" i="3"/>
  <c r="A58" i="4"/>
  <c r="A56" i="7"/>
  <c r="G61" i="6"/>
  <c r="C61" i="6"/>
  <c r="M15" i="6" s="1"/>
  <c r="G61" i="5"/>
  <c r="C61" i="4"/>
  <c r="M15" i="4" s="1"/>
  <c r="C61" i="3"/>
  <c r="M15" i="3" s="1"/>
  <c r="G61" i="3"/>
  <c r="D14" i="2" l="1"/>
  <c r="M18" i="6"/>
  <c r="F11" i="2"/>
  <c r="M15" i="5"/>
  <c r="D36" i="2"/>
  <c r="D10" i="2"/>
  <c r="M18" i="4"/>
  <c r="F9" i="2"/>
  <c r="F7" i="2"/>
  <c r="F13" i="2"/>
  <c r="D8" i="2"/>
  <c r="M18" i="3"/>
  <c r="M18" i="5"/>
  <c r="D12" i="2"/>
  <c r="D13" i="2" l="1"/>
  <c r="D32" i="2" s="1"/>
  <c r="D9" i="2"/>
  <c r="D28" i="2" s="1"/>
  <c r="D11" i="2"/>
  <c r="D30" i="2" s="1"/>
  <c r="D7" i="2"/>
  <c r="D26" i="2" s="1"/>
  <c r="F38" i="2" l="1"/>
  <c r="K9" i="2" s="1"/>
  <c r="K7" i="2" l="1"/>
  <c r="C17" i="2"/>
</calcChain>
</file>

<file path=xl/sharedStrings.xml><?xml version="1.0" encoding="utf-8"?>
<sst xmlns="http://schemas.openxmlformats.org/spreadsheetml/2006/main" count="227" uniqueCount="91">
  <si>
    <t>バドミントン競技参加申込集計表</t>
    <rPh sb="6" eb="7">
      <t>セリ</t>
    </rPh>
    <rPh sb="7" eb="8">
      <t>ワザ</t>
    </rPh>
    <rPh sb="8" eb="9">
      <t>サン</t>
    </rPh>
    <rPh sb="9" eb="10">
      <t>カ</t>
    </rPh>
    <rPh sb="10" eb="11">
      <t>サル</t>
    </rPh>
    <rPh sb="11" eb="12">
      <t>コミ</t>
    </rPh>
    <rPh sb="12" eb="14">
      <t>シュウケイ</t>
    </rPh>
    <rPh sb="14" eb="15">
      <t>ヒョウ</t>
    </rPh>
    <phoneticPr fontId="1"/>
  </si>
  <si>
    <t>団名</t>
    <rPh sb="0" eb="1">
      <t>ダン</t>
    </rPh>
    <rPh sb="1" eb="2">
      <t>メイ</t>
    </rPh>
    <phoneticPr fontId="1"/>
  </si>
  <si>
    <t>参加種目</t>
    <rPh sb="0" eb="2">
      <t>サンカ</t>
    </rPh>
    <rPh sb="2" eb="4">
      <t>シュモク</t>
    </rPh>
    <phoneticPr fontId="1"/>
  </si>
  <si>
    <t>小学生団体</t>
    <rPh sb="0" eb="3">
      <t>ショウガクセイ</t>
    </rPh>
    <rPh sb="3" eb="5">
      <t>ダンタイ</t>
    </rPh>
    <phoneticPr fontId="1"/>
  </si>
  <si>
    <t>男子シングルス</t>
    <rPh sb="0" eb="2">
      <t>ダンシ</t>
    </rPh>
    <phoneticPr fontId="1"/>
  </si>
  <si>
    <t>バドミントンスポーツ少年団</t>
    <rPh sb="10" eb="13">
      <t>ショウネンダン</t>
    </rPh>
    <phoneticPr fontId="1"/>
  </si>
  <si>
    <t>中学生個人</t>
    <rPh sb="0" eb="3">
      <t>チュウガクセイ</t>
    </rPh>
    <rPh sb="3" eb="5">
      <t>コジン</t>
    </rPh>
    <phoneticPr fontId="1"/>
  </si>
  <si>
    <t>申込
責任者</t>
    <rPh sb="0" eb="2">
      <t>モウシコミ</t>
    </rPh>
    <rPh sb="3" eb="6">
      <t>セキニンシャ</t>
    </rPh>
    <phoneticPr fontId="1"/>
  </si>
  <si>
    <t>女子シングルス</t>
    <rPh sb="0" eb="2">
      <t>ジョシ</t>
    </rPh>
    <phoneticPr fontId="1"/>
  </si>
  <si>
    <t>人</t>
    <rPh sb="0" eb="1">
      <t>ニン</t>
    </rPh>
    <phoneticPr fontId="1"/>
  </si>
  <si>
    <t>参加者数計</t>
    <rPh sb="0" eb="1">
      <t>サン</t>
    </rPh>
    <rPh sb="1" eb="2">
      <t>カ</t>
    </rPh>
    <rPh sb="2" eb="3">
      <t>シャ</t>
    </rPh>
    <rPh sb="3" eb="4">
      <t>スウ</t>
    </rPh>
    <rPh sb="4" eb="5">
      <t>ケイ</t>
    </rPh>
    <phoneticPr fontId="1"/>
  </si>
  <si>
    <t>人</t>
    <rPh sb="0" eb="1">
      <t>ニン</t>
    </rPh>
    <phoneticPr fontId="1"/>
  </si>
  <si>
    <t>高学年男子</t>
    <rPh sb="0" eb="3">
      <t>コウガクネン</t>
    </rPh>
    <rPh sb="3" eb="5">
      <t>ダンシ</t>
    </rPh>
    <phoneticPr fontId="1"/>
  </si>
  <si>
    <t>低学年男子</t>
    <rPh sb="0" eb="3">
      <t>テイガクネン</t>
    </rPh>
    <rPh sb="3" eb="5">
      <t>ダンシ</t>
    </rPh>
    <phoneticPr fontId="1"/>
  </si>
  <si>
    <t>高学年女子</t>
    <rPh sb="0" eb="3">
      <t>コウガクネン</t>
    </rPh>
    <rPh sb="3" eb="5">
      <t>ジョシ</t>
    </rPh>
    <phoneticPr fontId="1"/>
  </si>
  <si>
    <t>低学年女子</t>
    <rPh sb="0" eb="3">
      <t>テイガクネン</t>
    </rPh>
    <rPh sb="3" eb="5">
      <t>ジョシ</t>
    </rPh>
    <phoneticPr fontId="1"/>
  </si>
  <si>
    <t>冊</t>
    <rPh sb="0" eb="1">
      <t>サツ</t>
    </rPh>
    <phoneticPr fontId="1"/>
  </si>
  <si>
    <t>参加者内訳</t>
    <rPh sb="0" eb="3">
      <t>サンカシャ</t>
    </rPh>
    <rPh sb="3" eb="5">
      <t>ウチワケ</t>
    </rPh>
    <phoneticPr fontId="1"/>
  </si>
  <si>
    <t>自団の選手数</t>
    <rPh sb="0" eb="1">
      <t>ジ</t>
    </rPh>
    <rPh sb="1" eb="2">
      <t>ダン</t>
    </rPh>
    <rPh sb="3" eb="5">
      <t>センシュ</t>
    </rPh>
    <rPh sb="5" eb="6">
      <t>スウ</t>
    </rPh>
    <phoneticPr fontId="1"/>
  </si>
  <si>
    <t>他団から補充数</t>
    <rPh sb="0" eb="1">
      <t>タ</t>
    </rPh>
    <rPh sb="1" eb="2">
      <t>ダン</t>
    </rPh>
    <rPh sb="4" eb="6">
      <t>ホジュウ</t>
    </rPh>
    <rPh sb="6" eb="7">
      <t>スウ</t>
    </rPh>
    <phoneticPr fontId="1"/>
  </si>
  <si>
    <t>指導者名</t>
    <rPh sb="0" eb="3">
      <t>シドウシャ</t>
    </rPh>
    <rPh sb="3" eb="4">
      <t>メイ</t>
    </rPh>
    <phoneticPr fontId="1"/>
  </si>
  <si>
    <t>連絡先</t>
    <rPh sb="0" eb="3">
      <t>レンラクサキ</t>
    </rPh>
    <phoneticPr fontId="1"/>
  </si>
  <si>
    <t>小学生高学年男子</t>
    <rPh sb="0" eb="3">
      <t>ショウガクセイ</t>
    </rPh>
    <rPh sb="3" eb="6">
      <t>コウガクネン</t>
    </rPh>
    <rPh sb="6" eb="8">
      <t>ダンシ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</si>
  <si>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</si>
  <si>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</si>
  <si>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単位団
登録番号</t>
    <rPh sb="0" eb="2">
      <t>タンイ</t>
    </rPh>
    <rPh sb="2" eb="3">
      <t>ダン</t>
    </rPh>
    <rPh sb="4" eb="6">
      <t>トウロク</t>
    </rPh>
    <rPh sb="6" eb="8">
      <t>バンゴウ</t>
    </rPh>
    <phoneticPr fontId="1"/>
  </si>
  <si>
    <t>市町村</t>
    <rPh sb="0" eb="3">
      <t>シチョウソン</t>
    </rPh>
    <phoneticPr fontId="1"/>
  </si>
  <si>
    <t>認定番号</t>
    <rPh sb="0" eb="2">
      <t>ニンテイ</t>
    </rPh>
    <rPh sb="2" eb="4">
      <t>バンゴウ</t>
    </rPh>
    <phoneticPr fontId="1"/>
  </si>
  <si>
    <t>スポーツ安全
保険加入番号</t>
    <rPh sb="4" eb="6">
      <t>アンゼン</t>
    </rPh>
    <rPh sb="7" eb="9">
      <t>ホケン</t>
    </rPh>
    <rPh sb="9" eb="11">
      <t>カニュウ</t>
    </rPh>
    <rPh sb="11" eb="13">
      <t>バンゴウ</t>
    </rPh>
    <phoneticPr fontId="1"/>
  </si>
  <si>
    <t>バドミントン
スポーツ少年団</t>
    <rPh sb="11" eb="14">
      <t>ショウネンダン</t>
    </rPh>
    <phoneticPr fontId="1"/>
  </si>
  <si>
    <t>〒</t>
    <phoneticPr fontId="1"/>
  </si>
  <si>
    <t>☎</t>
    <phoneticPr fontId="1"/>
  </si>
  <si>
    <t>補充の時のみ記入</t>
    <rPh sb="0" eb="2">
      <t>ホジュウ</t>
    </rPh>
    <rPh sb="3" eb="4">
      <t>トキ</t>
    </rPh>
    <rPh sb="6" eb="8">
      <t>キニュウ</t>
    </rPh>
    <phoneticPr fontId="1"/>
  </si>
  <si>
    <t>団　　名</t>
    <rPh sb="0" eb="1">
      <t>ダン</t>
    </rPh>
    <rPh sb="3" eb="4">
      <t>メイ</t>
    </rPh>
    <phoneticPr fontId="1"/>
  </si>
  <si>
    <t>バドミントン競技［小学生団体：高学年男子］参加申込書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ダンシ</t>
    </rPh>
    <rPh sb="21" eb="23">
      <t>サンカ</t>
    </rPh>
    <rPh sb="23" eb="26">
      <t>モウシコミショ</t>
    </rPh>
    <phoneticPr fontId="1"/>
  </si>
  <si>
    <t>No.</t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</si>
  <si>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</si>
  <si>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（</t>
    <phoneticPr fontId="1"/>
  </si>
  <si>
    <t>チーム責任者　（</t>
  </si>
  <si>
    <t>チーム責任者　（</t>
    <rPh sb="3" eb="6">
      <t>セキニンシャ</t>
    </rPh>
    <phoneticPr fontId="1"/>
  </si>
  <si>
    <t>印　　）</t>
    <rPh sb="0" eb="1">
      <t>イン</t>
    </rPh>
    <phoneticPr fontId="1"/>
  </si>
  <si>
    <t>登録が確認できるページを印刷したものを添付します。</t>
    <rPh sb="0" eb="2">
      <t>トウロク</t>
    </rPh>
    <rPh sb="3" eb="5">
      <t>カクニン</t>
    </rPh>
    <rPh sb="12" eb="14">
      <t>インサツ</t>
    </rPh>
    <rPh sb="19" eb="21">
      <t>テンプ</t>
    </rPh>
    <phoneticPr fontId="1"/>
  </si>
  <si>
    <t>）スポーツ少年団本部長（</t>
    <rPh sb="5" eb="8">
      <t>ショウネンダン</t>
    </rPh>
    <rPh sb="8" eb="11">
      <t>ホンブチョウ</t>
    </rPh>
    <phoneticPr fontId="1"/>
  </si>
  <si>
    <t>登録チェック者（</t>
    <rPh sb="0" eb="2">
      <t>トウロク</t>
    </rPh>
    <rPh sb="6" eb="7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</si>
  <si>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</si>
  <si>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</si>
  <si>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 xml:space="preserve">市町村名
ブロック名
</t>
    <rPh sb="0" eb="3">
      <t>シチョウソン</t>
    </rPh>
    <rPh sb="3" eb="4">
      <t>メイ</t>
    </rPh>
    <rPh sb="9" eb="10">
      <t>メイ</t>
    </rPh>
    <phoneticPr fontId="1"/>
  </si>
  <si>
    <t>バドミントン競技［小学生団体：低学年男子］参加申込書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ダンシ</t>
    </rPh>
    <rPh sb="21" eb="23">
      <t>サンカ</t>
    </rPh>
    <rPh sb="23" eb="26">
      <t>モウシコミショ</t>
    </rPh>
    <phoneticPr fontId="1"/>
  </si>
  <si>
    <t>小学生低学年男子</t>
    <rPh sb="0" eb="3">
      <t>ショウガクセイ</t>
    </rPh>
    <rPh sb="3" eb="4">
      <t>テイ</t>
    </rPh>
    <rPh sb="4" eb="6">
      <t>ガクネン</t>
    </rPh>
    <rPh sb="6" eb="8">
      <t>ダンシ</t>
    </rPh>
    <phoneticPr fontId="1"/>
  </si>
  <si>
    <t>バドミントン競技［小学生団体：高学年女子］参加申込書</t>
    <rPh sb="6" eb="8">
      <t>キョウギ</t>
    </rPh>
    <rPh sb="9" eb="12">
      <t>ショウガクセイ</t>
    </rPh>
    <rPh sb="12" eb="14">
      <t>ダンタイ</t>
    </rPh>
    <rPh sb="15" eb="18">
      <t>コウガクネン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</si>
  <si>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小学生高学年女子</t>
    <rPh sb="0" eb="3">
      <t>ショウガクセイ</t>
    </rPh>
    <rPh sb="3" eb="6">
      <t>コウガクネン</t>
    </rPh>
    <rPh sb="6" eb="8">
      <t>ジョシ</t>
    </rPh>
    <phoneticPr fontId="1"/>
  </si>
  <si>
    <t>バドミントン競技［小学生団体：低学年女子］参加申込書</t>
    <rPh sb="6" eb="8">
      <t>キョウギ</t>
    </rPh>
    <rPh sb="9" eb="12">
      <t>ショウガクセイ</t>
    </rPh>
    <rPh sb="12" eb="14">
      <t>ダンタイ</t>
    </rPh>
    <rPh sb="15" eb="16">
      <t>テイ</t>
    </rPh>
    <rPh sb="16" eb="18">
      <t>ガクネン</t>
    </rPh>
    <rPh sb="18" eb="20">
      <t>ジョシ</t>
    </rPh>
    <rPh sb="21" eb="23">
      <t>サンカ</t>
    </rPh>
    <rPh sb="23" eb="26">
      <t>モウシコミショ</t>
    </rPh>
    <phoneticPr fontId="1"/>
  </si>
  <si>
    <t>小学生低学年女子</t>
    <rPh sb="0" eb="3">
      <t>ショウガクセイ</t>
    </rPh>
    <rPh sb="3" eb="4">
      <t>テイ</t>
    </rPh>
    <rPh sb="4" eb="6">
      <t>ガクネン</t>
    </rPh>
    <rPh sb="6" eb="8">
      <t>ジョシ</t>
    </rPh>
    <phoneticPr fontId="1"/>
  </si>
  <si>
    <t>バドミントン競技［中学生個人］参加申込書</t>
    <rPh sb="6" eb="8">
      <t>キョウギ</t>
    </rPh>
    <rPh sb="9" eb="12">
      <t>チュウガクセイ</t>
    </rPh>
    <rPh sb="12" eb="14">
      <t>コジン</t>
    </rPh>
    <rPh sb="15" eb="17">
      <t>サンカ</t>
    </rPh>
    <rPh sb="17" eb="20">
      <t>モウシコミショ</t>
    </rPh>
    <phoneticPr fontId="1"/>
  </si>
  <si>
    <t>単位団
登録
番号</t>
    <rPh sb="0" eb="2">
      <t>タンイ</t>
    </rPh>
    <rPh sb="2" eb="3">
      <t>ダン</t>
    </rPh>
    <rPh sb="4" eb="6">
      <t>トウロク</t>
    </rPh>
    <rPh sb="7" eb="9">
      <t>バンゴウ</t>
    </rPh>
    <phoneticPr fontId="1"/>
  </si>
  <si>
    <t>他の団からの補充は
2人までです。
自団の選手が1人しか
いない場合はエントリー出来ません。</t>
    <rPh sb="0" eb="1">
      <t>タ</t>
    </rPh>
    <rPh sb="2" eb="3">
      <t>ダン</t>
    </rPh>
    <rPh sb="6" eb="8">
      <t>ホジュウ</t>
    </rPh>
    <rPh sb="11" eb="12">
      <t>ニン</t>
    </rPh>
    <rPh sb="18" eb="19">
      <t>ジ</t>
    </rPh>
    <rPh sb="19" eb="20">
      <t>ダン</t>
    </rPh>
    <rPh sb="21" eb="23">
      <t>センシュ</t>
    </rPh>
    <rPh sb="25" eb="26">
      <t>ニン</t>
    </rPh>
    <rPh sb="32" eb="34">
      <t>バアイ</t>
    </rPh>
    <rPh sb="40" eb="42">
      <t>デキ</t>
    </rPh>
    <phoneticPr fontId="22"/>
  </si>
  <si>
    <t>記入漏れのないように</t>
    <rPh sb="0" eb="2">
      <t>キニュウ</t>
    </rPh>
    <rPh sb="2" eb="3">
      <t>モ</t>
    </rPh>
    <phoneticPr fontId="1"/>
  </si>
  <si>
    <t>ﾌﾘｶﾞﾅ</t>
    <phoneticPr fontId="1"/>
  </si>
  <si>
    <t>参加料は</t>
    <rPh sb="0" eb="3">
      <t>サンカリョウ</t>
    </rPh>
    <phoneticPr fontId="1"/>
  </si>
  <si>
    <t>円</t>
    <rPh sb="0" eb="1">
      <t>エン</t>
    </rPh>
    <phoneticPr fontId="1"/>
  </si>
  <si>
    <t>プログラム代は</t>
    <rPh sb="5" eb="6">
      <t>ダイ</t>
    </rPh>
    <phoneticPr fontId="1"/>
  </si>
  <si>
    <t>強い順に入力
してください</t>
    <rPh sb="0" eb="1">
      <t>ツヨ</t>
    </rPh>
    <rPh sb="2" eb="3">
      <t>ジュン</t>
    </rPh>
    <rPh sb="4" eb="6">
      <t>ニュウリョク</t>
    </rPh>
    <phoneticPr fontId="1"/>
  </si>
  <si>
    <t>No.</t>
    <phoneticPr fontId="1"/>
  </si>
  <si>
    <t>ﾌﾘｶﾞﾅ</t>
    <phoneticPr fontId="1"/>
  </si>
  <si>
    <t>ﾌﾘｶﾞﾅ</t>
    <phoneticPr fontId="1"/>
  </si>
  <si>
    <t>選手名</t>
    <rPh sb="0" eb="3">
      <t>センシュメイ</t>
    </rPh>
    <phoneticPr fontId="1"/>
  </si>
  <si>
    <t>団名</t>
    <rPh sb="0" eb="1">
      <t>ダン</t>
    </rPh>
    <rPh sb="1" eb="2">
      <t>メイ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</si>
  <si>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</si>
  <si>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</si>
  <si>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ｶﾅ</t>
    <phoneticPr fontId="22"/>
  </si>
  <si>
    <t>学年</t>
    <rPh sb="0" eb="2">
      <t>ガクネン</t>
    </rPh>
    <phoneticPr fontId="22"/>
  </si>
  <si>
    <t>所属団名</t>
    <rPh sb="0" eb="2">
      <t>ショゾク</t>
    </rPh>
    <rPh sb="2" eb="3">
      <t>ダン</t>
    </rPh>
    <rPh sb="3" eb="4">
      <t>メイ</t>
    </rPh>
    <phoneticPr fontId="22"/>
  </si>
  <si>
    <t>　参　　加　　料</t>
    <rPh sb="1" eb="2">
      <t>サン</t>
    </rPh>
    <rPh sb="4" eb="5">
      <t>カ</t>
    </rPh>
    <rPh sb="7" eb="8">
      <t>リョウ</t>
    </rPh>
    <phoneticPr fontId="1"/>
  </si>
  <si>
    <t>円</t>
    <rPh sb="0" eb="1">
      <t>エン</t>
    </rPh>
    <phoneticPr fontId="1"/>
  </si>
  <si>
    <t>プログラム申込数(１冊２００円）</t>
    <rPh sb="5" eb="7">
      <t>モウシコミ</t>
    </rPh>
    <rPh sb="7" eb="8">
      <t>スウ</t>
    </rPh>
    <rPh sb="10" eb="11">
      <t>サツ</t>
    </rPh>
    <rPh sb="14" eb="15">
      <t>エン</t>
    </rPh>
    <phoneticPr fontId="1"/>
  </si>
  <si>
    <t>合計</t>
    <rPh sb="0" eb="2">
      <t>ゴウケイ</t>
    </rPh>
    <phoneticPr fontId="1"/>
  </si>
  <si>
    <t>の部分は高学年</t>
    <rPh sb="1" eb="3">
      <t>ブブン</t>
    </rPh>
    <rPh sb="4" eb="7">
      <t>コウガクネン</t>
    </rPh>
    <phoneticPr fontId="22"/>
  </si>
  <si>
    <t>女子にエントリーがなくても記入してください。
他の種目にコピーされます。</t>
    <rPh sb="0" eb="2">
      <t>ジョシ</t>
    </rPh>
    <rPh sb="13" eb="15">
      <t>キニュウ</t>
    </rPh>
    <rPh sb="23" eb="24">
      <t>タ</t>
    </rPh>
    <rPh sb="25" eb="27">
      <t>シュモク</t>
    </rPh>
    <phoneticPr fontId="22"/>
  </si>
  <si>
    <t>中　学　男　子</t>
    <rPh sb="0" eb="1">
      <t>チュウ</t>
    </rPh>
    <rPh sb="2" eb="3">
      <t>ガク</t>
    </rPh>
    <rPh sb="4" eb="5">
      <t>オトコ</t>
    </rPh>
    <rPh sb="6" eb="7">
      <t>コ</t>
    </rPh>
    <phoneticPr fontId="1"/>
  </si>
  <si>
    <t>中　学　女　子</t>
    <rPh sb="0" eb="1">
      <t>チュウ</t>
    </rPh>
    <rPh sb="2" eb="3">
      <t>ガク</t>
    </rPh>
    <rPh sb="4" eb="5">
      <t>オンナ</t>
    </rPh>
    <rPh sb="6" eb="7">
      <t>コ</t>
    </rPh>
    <phoneticPr fontId="1"/>
  </si>
  <si>
    <t>市町村</t>
  </si>
  <si>
    <t>スポーツ安全
保険加入番号</t>
  </si>
  <si>
    <t>市町村</t>
    <phoneticPr fontId="1"/>
  </si>
  <si>
    <t>スポーツ安全
保険加入番号</t>
    <phoneticPr fontId="1"/>
  </si>
  <si>
    <t>認定番号</t>
    <rPh sb="0" eb="2">
      <t>ニンテイ</t>
    </rPh>
    <rPh sb="2" eb="4">
      <t>バンゴウ</t>
    </rPh>
    <phoneticPr fontId="22"/>
  </si>
  <si>
    <t>46(</t>
    <phoneticPr fontId="22"/>
  </si>
  <si>
    <t>)-</t>
    <phoneticPr fontId="22"/>
  </si>
  <si>
    <t>第４９回鹿児島県スポーツ少年団競技別交歓大会</t>
    <rPh sb="0" eb="1">
      <t>ダイ</t>
    </rPh>
    <rPh sb="3" eb="4">
      <t>カイ</t>
    </rPh>
    <rPh sb="4" eb="8">
      <t>カゴシマケン</t>
    </rPh>
    <rPh sb="12" eb="15">
      <t>ショウネンダン</t>
    </rPh>
    <rPh sb="15" eb="17">
      <t>キョウギ</t>
    </rPh>
    <rPh sb="17" eb="18">
      <t>ベツ</t>
    </rPh>
    <rPh sb="18" eb="20">
      <t>コウカン</t>
    </rPh>
    <rPh sb="20" eb="22">
      <t>タイカイ</t>
    </rPh>
    <phoneticPr fontId="1"/>
  </si>
  <si>
    <t>令和　３　年　 　月　   日</t>
    <rPh sb="0" eb="2">
      <t>レイワ</t>
    </rPh>
    <rPh sb="5" eb="6">
      <t>ネン</t>
    </rPh>
    <rPh sb="9" eb="10">
      <t>ガツ</t>
    </rPh>
    <rPh sb="14" eb="15">
      <t>ニチ</t>
    </rPh>
    <phoneticPr fontId="22"/>
  </si>
  <si>
    <t>　上記の選手及び指導者は，令和３年度スポーツ少年団員と指導者として登録していることを認め，</t>
    <rPh sb="1" eb="3">
      <t>ジョウキ</t>
    </rPh>
    <rPh sb="4" eb="6">
      <t>センシュ</t>
    </rPh>
    <rPh sb="6" eb="7">
      <t>オヨ</t>
    </rPh>
    <rPh sb="8" eb="11">
      <t>シドウシャ</t>
    </rPh>
    <rPh sb="13" eb="15">
      <t>レイワ</t>
    </rPh>
    <rPh sb="16" eb="18">
      <t>ネンド</t>
    </rPh>
    <rPh sb="22" eb="25">
      <t>ショウネンダン</t>
    </rPh>
    <rPh sb="25" eb="26">
      <t>イン</t>
    </rPh>
    <rPh sb="27" eb="30">
      <t>シドウシャ</t>
    </rPh>
    <rPh sb="33" eb="35">
      <t>トウロク</t>
    </rPh>
    <rPh sb="42" eb="43">
      <t>ミト</t>
    </rPh>
    <phoneticPr fontId="1"/>
  </si>
  <si>
    <t>　登録が確認できるページを印刷したものを添付します。</t>
    <rPh sb="1" eb="3">
      <t>トウロク</t>
    </rPh>
    <rPh sb="4" eb="6">
      <t>カクニン</t>
    </rPh>
    <rPh sb="13" eb="15">
      <t>インサツ</t>
    </rPh>
    <rPh sb="20" eb="22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</si>
</sst>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3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2"/>
      <charset val="128"/>
    </font>
    <font>
      <sz val="18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0"/>
      <color rgb="FFFF0000"/>
      <name val="HG創英角ﾎﾟｯﾌﾟ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8"/>
      <name val="ＭＳ 明朝"/>
      <family val="1"/>
      <charset val="128"/>
    </font>
    <font>
      <b/>
      <sz val="22"/>
      <color rgb="FFFF0000"/>
      <name val="HG創英角ﾎﾟｯﾌﾟ体"/>
      <family val="3"/>
      <charset val="128"/>
    </font>
    <font>
      <sz val="16"/>
      <color rgb="FFFF0000"/>
      <name val="HG創英角ﾎﾟｯﾌﾟ体"/>
      <family val="3"/>
      <charset val="128"/>
    </font>
    <font>
      <sz val="26"/>
      <color rgb="FFFF0000"/>
      <name val="HG創英角ﾎﾟｯﾌﾟ体"/>
      <family val="3"/>
      <charset val="128"/>
    </font>
    <font>
      <sz val="16"/>
      <color rgb="FFFF0000"/>
      <name val="HGS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  <font>
      <sz val="28"/>
      <color rgb="FFFF0000"/>
      <name val="HG創英角ｺﾞｼｯｸUB"/>
      <family val="3"/>
      <charset val="128"/>
    </font>
    <font>
      <sz val="12"/>
      <color theme="0"/>
      <name val="ＭＳ 明朝"/>
      <family val="1"/>
      <charset val="128"/>
    </font>
    <font>
      <b/>
      <sz val="16"/>
      <color theme="0"/>
      <name val="ＭＳ ゴシック"/>
      <family val="2"/>
      <charset val="128"/>
    </font>
    <font>
      <b/>
      <sz val="16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0"/>
      <color rgb="FFFF0000"/>
      <name val="HG創英角ﾎﾟｯﾌﾟ体"/>
      <family val="3"/>
      <charset val="128"/>
    </font>
    <font>
      <sz val="14"/>
      <color theme="0"/>
      <name val="ＭＳ 明朝"/>
      <family val="1"/>
      <charset val="128"/>
    </font>
    <font>
      <sz val="12"/>
      <color theme="0"/>
      <name val="ＭＳ ゴシック"/>
      <family val="2"/>
      <charset val="128"/>
    </font>
    <font>
      <sz val="20"/>
      <color theme="0"/>
      <name val="ＭＳ 明朝"/>
      <family val="1"/>
      <charset val="128"/>
    </font>
    <font>
      <sz val="12"/>
      <color theme="7" tint="0.39997558519241921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24"/>
      <color theme="0"/>
      <name val="ＭＳ 明朝"/>
      <family val="1"/>
      <charset val="128"/>
    </font>
    <font>
      <sz val="16"/>
      <color theme="0"/>
      <name val="HG創英角ﾎﾟｯﾌﾟ体"/>
      <family val="3"/>
      <charset val="128"/>
    </font>
    <font>
      <b/>
      <sz val="20"/>
      <color theme="0"/>
      <name val="HG創英角ﾎﾟｯﾌﾟ体"/>
      <family val="3"/>
      <charset val="128"/>
    </font>
    <font>
      <sz val="20"/>
      <color theme="0"/>
      <name val="HG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/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medium">
        <color indexed="64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/>
      <right style="hair">
        <color rgb="FFFF0000"/>
      </right>
      <top style="medium">
        <color indexed="64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thin">
        <color rgb="FFFF0000"/>
      </bottom>
      <diagonal/>
    </border>
    <border>
      <left style="hair">
        <color rgb="FFFF0000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medium">
        <color indexed="64"/>
      </right>
      <top style="thin">
        <color rgb="FFFF0000"/>
      </top>
      <bottom style="hair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/>
      <right style="hair">
        <color rgb="FFFF0000"/>
      </right>
      <top style="thin">
        <color rgb="FFFF0000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FF0000"/>
      </top>
      <bottom style="medium">
        <color indexed="64"/>
      </bottom>
      <diagonal/>
    </border>
    <border>
      <left/>
      <right style="medium">
        <color indexed="64"/>
      </right>
      <top style="hair">
        <color rgb="FFFF0000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hair">
        <color rgb="FFFF0000"/>
      </top>
      <bottom style="medium">
        <color indexed="64"/>
      </bottom>
      <diagonal/>
    </border>
    <border>
      <left style="hair">
        <color rgb="FFFF0000"/>
      </left>
      <right/>
      <top style="thin">
        <color rgb="FFFF0000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6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2" borderId="62" applyNumberFormat="0" applyFont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6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2" fillId="0" borderId="65" applyNumberFormat="0" applyFill="0" applyAlignment="0" applyProtection="0">
      <alignment vertical="center"/>
    </xf>
    <xf numFmtId="0" fontId="33" fillId="0" borderId="66" applyNumberFormat="0" applyFill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6" fillId="23" borderId="6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64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22" borderId="82" applyNumberFormat="0" applyFont="0" applyAlignment="0" applyProtection="0">
      <alignment vertical="center"/>
    </xf>
    <xf numFmtId="0" fontId="30" fillId="23" borderId="83" applyNumberFormat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23" borderId="85" applyNumberFormat="0" applyAlignment="0" applyProtection="0">
      <alignment vertical="center"/>
    </xf>
    <xf numFmtId="0" fontId="38" fillId="7" borderId="83" applyNumberFormat="0" applyAlignment="0" applyProtection="0">
      <alignment vertical="center"/>
    </xf>
  </cellStyleXfs>
  <cellXfs count="39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wrapText="1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0" fontId="10" fillId="0" borderId="47" xfId="3" applyFont="1" applyFill="1" applyBorder="1" applyAlignment="1" applyProtection="1">
      <alignment horizontal="center" vertical="center" shrinkToFit="1"/>
      <protection locked="0"/>
    </xf>
    <xf numFmtId="0" fontId="10" fillId="0" borderId="44" xfId="3" applyFont="1" applyFill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>
      <alignment horizontal="center" vertical="center"/>
    </xf>
    <xf numFmtId="0" fontId="10" fillId="0" borderId="32" xfId="3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0" fillId="0" borderId="0" xfId="3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>
      <alignment horizontal="center" vertical="center"/>
    </xf>
    <xf numFmtId="0" fontId="9" fillId="0" borderId="44" xfId="3" applyFont="1" applyFill="1" applyBorder="1" applyAlignment="1" applyProtection="1">
      <alignment horizontal="center" vertical="center" shrinkToFit="1"/>
      <protection locked="0"/>
    </xf>
    <xf numFmtId="0" fontId="9" fillId="0" borderId="47" xfId="3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9" fillId="0" borderId="75" xfId="3" applyFont="1" applyFill="1" applyBorder="1" applyAlignment="1" applyProtection="1">
      <alignment horizontal="center" vertical="center" shrinkToFit="1"/>
      <protection locked="0"/>
    </xf>
    <xf numFmtId="0" fontId="15" fillId="0" borderId="75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30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77" xfId="0" applyFont="1" applyBorder="1" applyAlignment="1" applyProtection="1">
      <alignment horizontal="center" vertical="center"/>
      <protection hidden="1"/>
    </xf>
    <xf numFmtId="0" fontId="48" fillId="0" borderId="0" xfId="0" applyFont="1" applyProtection="1">
      <alignment vertical="center"/>
      <protection hidden="1"/>
    </xf>
    <xf numFmtId="0" fontId="11" fillId="0" borderId="2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6" fillId="0" borderId="9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8" fillId="0" borderId="0" xfId="0" applyFont="1">
      <alignment vertical="center"/>
    </xf>
    <xf numFmtId="0" fontId="48" fillId="0" borderId="0" xfId="0" applyFont="1">
      <alignment vertical="center"/>
    </xf>
    <xf numFmtId="0" fontId="46" fillId="0" borderId="0" xfId="0" applyFont="1" applyAlignment="1" applyProtection="1">
      <alignment vertical="center" wrapText="1"/>
      <protection hidden="1"/>
    </xf>
    <xf numFmtId="0" fontId="1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2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48" fillId="0" borderId="0" xfId="0" applyFont="1" applyFill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4" fillId="0" borderId="44" xfId="0" applyFont="1" applyBorder="1" applyAlignment="1" applyProtection="1">
      <alignment horizontal="center" vertical="center"/>
      <protection hidden="1"/>
    </xf>
    <xf numFmtId="0" fontId="10" fillId="0" borderId="44" xfId="3" applyFont="1" applyFill="1" applyBorder="1" applyAlignment="1" applyProtection="1">
      <alignment horizontal="center" vertical="center" shrinkToFit="1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0" fontId="10" fillId="0" borderId="47" xfId="3" applyFont="1" applyFill="1" applyBorder="1" applyAlignment="1" applyProtection="1">
      <alignment horizontal="center" vertical="center" shrinkToFit="1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0" fontId="13" fillId="0" borderId="47" xfId="0" applyFont="1" applyBorder="1" applyAlignment="1" applyProtection="1">
      <alignment horizontal="center" vertical="center"/>
      <protection hidden="1"/>
    </xf>
    <xf numFmtId="0" fontId="17" fillId="0" borderId="59" xfId="0" applyFont="1" applyBorder="1" applyAlignment="1" applyProtection="1">
      <alignment horizontal="center" vertical="center"/>
      <protection hidden="1"/>
    </xf>
    <xf numFmtId="0" fontId="5" fillId="0" borderId="0" xfId="0" applyFont="1" applyFill="1">
      <alignment vertical="center"/>
    </xf>
    <xf numFmtId="0" fontId="49" fillId="0" borderId="0" xfId="0" applyFont="1" applyFill="1">
      <alignment vertical="center"/>
    </xf>
    <xf numFmtId="0" fontId="50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/>
      <protection hidden="1"/>
    </xf>
    <xf numFmtId="0" fontId="54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25" borderId="0" xfId="0" applyFont="1" applyFill="1">
      <alignment vertical="center"/>
    </xf>
    <xf numFmtId="0" fontId="4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8" fillId="0" borderId="0" xfId="0" applyFont="1" applyFill="1" applyAlignment="1" applyProtection="1">
      <alignment horizontal="center" vertical="center"/>
      <protection hidden="1"/>
    </xf>
    <xf numFmtId="0" fontId="3" fillId="27" borderId="0" xfId="0" applyFont="1" applyFill="1" applyAlignment="1">
      <alignment horizontal="center" vertical="center"/>
    </xf>
    <xf numFmtId="0" fontId="53" fillId="25" borderId="0" xfId="0" applyFont="1" applyFill="1" applyAlignment="1" applyProtection="1">
      <alignment horizontal="center" vertical="center"/>
      <protection hidden="1"/>
    </xf>
    <xf numFmtId="0" fontId="6" fillId="0" borderId="88" xfId="0" applyFont="1" applyBorder="1" applyAlignment="1">
      <alignment horizontal="center" vertical="center"/>
    </xf>
    <xf numFmtId="0" fontId="10" fillId="24" borderId="44" xfId="3" applyFont="1" applyFill="1" applyBorder="1" applyAlignment="1" applyProtection="1">
      <alignment horizontal="center" vertical="center" shrinkToFit="1"/>
      <protection locked="0"/>
    </xf>
    <xf numFmtId="0" fontId="17" fillId="24" borderId="44" xfId="0" applyFont="1" applyFill="1" applyBorder="1" applyAlignment="1">
      <alignment horizontal="center" vertical="center"/>
    </xf>
    <xf numFmtId="0" fontId="15" fillId="24" borderId="44" xfId="0" applyFont="1" applyFill="1" applyBorder="1" applyAlignment="1">
      <alignment horizontal="center" vertical="center"/>
    </xf>
    <xf numFmtId="0" fontId="17" fillId="24" borderId="51" xfId="0" applyFont="1" applyFill="1" applyBorder="1" applyAlignment="1">
      <alignment horizontal="center" vertical="center"/>
    </xf>
    <xf numFmtId="0" fontId="14" fillId="24" borderId="54" xfId="0" applyFont="1" applyFill="1" applyBorder="1" applyAlignment="1">
      <alignment horizontal="center" vertical="center" wrapText="1"/>
    </xf>
    <xf numFmtId="0" fontId="17" fillId="24" borderId="44" xfId="0" applyFont="1" applyFill="1" applyBorder="1" applyAlignment="1" applyProtection="1">
      <alignment horizontal="center" vertical="center"/>
    </xf>
    <xf numFmtId="0" fontId="15" fillId="24" borderId="44" xfId="0" applyFont="1" applyFill="1" applyBorder="1" applyAlignment="1" applyProtection="1">
      <alignment horizontal="center" vertical="center"/>
    </xf>
    <xf numFmtId="0" fontId="10" fillId="24" borderId="47" xfId="3" applyFont="1" applyFill="1" applyBorder="1" applyAlignment="1" applyProtection="1">
      <alignment horizontal="center" vertical="center" shrinkToFit="1"/>
      <protection locked="0"/>
    </xf>
    <xf numFmtId="0" fontId="17" fillId="24" borderId="47" xfId="0" applyFont="1" applyFill="1" applyBorder="1" applyAlignment="1">
      <alignment horizontal="center" vertical="center"/>
    </xf>
    <xf numFmtId="0" fontId="15" fillId="24" borderId="47" xfId="0" applyFont="1" applyFill="1" applyBorder="1" applyAlignment="1">
      <alignment horizontal="center" vertical="center"/>
    </xf>
    <xf numFmtId="0" fontId="17" fillId="24" borderId="59" xfId="0" applyFont="1" applyFill="1" applyBorder="1" applyAlignment="1">
      <alignment horizontal="center" vertical="center"/>
    </xf>
    <xf numFmtId="0" fontId="14" fillId="24" borderId="56" xfId="0" applyFont="1" applyFill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41" fillId="0" borderId="32" xfId="0" applyFont="1" applyBorder="1" applyAlignment="1">
      <alignment vertical="top" wrapText="1"/>
    </xf>
    <xf numFmtId="0" fontId="14" fillId="0" borderId="110" xfId="0" applyFont="1" applyBorder="1" applyAlignment="1">
      <alignment horizontal="center" vertical="center" wrapText="1"/>
    </xf>
    <xf numFmtId="0" fontId="13" fillId="0" borderId="11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48" fillId="0" borderId="0" xfId="0" applyFont="1" applyFill="1">
      <alignment vertical="center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13" fillId="0" borderId="124" xfId="0" applyFont="1" applyBorder="1" applyAlignment="1" applyProtection="1">
      <alignment horizontal="center" vertical="center"/>
      <protection hidden="1"/>
    </xf>
    <xf numFmtId="0" fontId="16" fillId="0" borderId="102" xfId="0" applyFont="1" applyFill="1" applyBorder="1" applyAlignment="1">
      <alignment horizontal="right" vertical="center"/>
    </xf>
    <xf numFmtId="0" fontId="16" fillId="0" borderId="102" xfId="0" applyFont="1" applyFill="1" applyBorder="1" applyAlignment="1">
      <alignment vertical="center"/>
    </xf>
    <xf numFmtId="0" fontId="13" fillId="0" borderId="133" xfId="0" applyFont="1" applyBorder="1">
      <alignment vertical="center"/>
    </xf>
    <xf numFmtId="0" fontId="15" fillId="0" borderId="132" xfId="0" applyFont="1" applyBorder="1" applyAlignment="1">
      <alignment horizontal="center" vertical="center"/>
    </xf>
    <xf numFmtId="0" fontId="13" fillId="0" borderId="122" xfId="0" applyFont="1" applyBorder="1" applyAlignment="1" applyProtection="1">
      <alignment horizontal="center" vertical="center"/>
      <protection hidden="1"/>
    </xf>
    <xf numFmtId="0" fontId="14" fillId="0" borderId="120" xfId="0" applyFont="1" applyBorder="1" applyAlignment="1" applyProtection="1">
      <alignment horizontal="center" vertical="center"/>
      <protection hidden="1"/>
    </xf>
    <xf numFmtId="0" fontId="16" fillId="0" borderId="22" xfId="0" applyFont="1" applyFill="1" applyBorder="1" applyAlignment="1" applyProtection="1">
      <alignment vertical="center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8" fillId="32" borderId="110" xfId="0" applyFont="1" applyFill="1" applyBorder="1" applyAlignment="1">
      <alignment horizontal="center" vertical="center"/>
    </xf>
    <xf numFmtId="0" fontId="14" fillId="32" borderId="102" xfId="0" applyFont="1" applyFill="1" applyBorder="1" applyAlignment="1">
      <alignment horizontal="center" vertical="center"/>
    </xf>
    <xf numFmtId="0" fontId="16" fillId="32" borderId="102" xfId="0" applyFont="1" applyFill="1" applyBorder="1" applyAlignment="1">
      <alignment horizontal="center" vertical="center"/>
    </xf>
    <xf numFmtId="0" fontId="16" fillId="32" borderId="114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62" fillId="33" borderId="0" xfId="0" applyFont="1" applyFill="1" applyBorder="1" applyAlignment="1">
      <alignment horizontal="center" vertical="center"/>
    </xf>
    <xf numFmtId="0" fontId="61" fillId="33" borderId="0" xfId="0" applyFont="1" applyFill="1" applyBorder="1" applyAlignment="1">
      <alignment vertical="center" wrapText="1"/>
    </xf>
    <xf numFmtId="38" fontId="61" fillId="33" borderId="0" xfId="1" applyFont="1" applyFill="1" applyBorder="1" applyAlignment="1" applyProtection="1">
      <alignment vertical="center" wrapText="1"/>
      <protection hidden="1"/>
    </xf>
    <xf numFmtId="0" fontId="52" fillId="0" borderId="0" xfId="0" applyFont="1" applyBorder="1" applyAlignment="1">
      <alignment vertical="center"/>
    </xf>
    <xf numFmtId="0" fontId="61" fillId="33" borderId="0" xfId="0" applyFont="1" applyFill="1" applyBorder="1" applyAlignment="1">
      <alignment vertical="center"/>
    </xf>
    <xf numFmtId="38" fontId="61" fillId="33" borderId="0" xfId="1" applyFont="1" applyFill="1" applyBorder="1" applyAlignment="1">
      <alignment vertical="center"/>
    </xf>
    <xf numFmtId="0" fontId="14" fillId="0" borderId="110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4" fillId="32" borderId="111" xfId="0" applyFont="1" applyFill="1" applyBorder="1" applyAlignment="1">
      <alignment horizontal="center" vertical="center"/>
    </xf>
    <xf numFmtId="0" fontId="14" fillId="32" borderId="112" xfId="0" applyFont="1" applyFill="1" applyBorder="1" applyAlignment="1">
      <alignment horizontal="center" vertical="center"/>
    </xf>
    <xf numFmtId="0" fontId="13" fillId="32" borderId="99" xfId="0" applyFont="1" applyFill="1" applyBorder="1" applyAlignment="1">
      <alignment horizontal="center" vertical="center"/>
    </xf>
    <xf numFmtId="0" fontId="13" fillId="32" borderId="100" xfId="0" applyFont="1" applyFill="1" applyBorder="1" applyAlignment="1">
      <alignment horizontal="center" vertical="center"/>
    </xf>
    <xf numFmtId="0" fontId="41" fillId="0" borderId="101" xfId="0" applyFont="1" applyBorder="1" applyAlignment="1">
      <alignment horizontal="left" wrapText="1"/>
    </xf>
    <xf numFmtId="0" fontId="41" fillId="0" borderId="32" xfId="0" applyFont="1" applyBorder="1" applyAlignment="1">
      <alignment horizontal="left" wrapText="1"/>
    </xf>
    <xf numFmtId="0" fontId="41" fillId="0" borderId="33" xfId="0" applyFont="1" applyBorder="1" applyAlignment="1">
      <alignment horizontal="left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43" fillId="0" borderId="91" xfId="0" applyFont="1" applyBorder="1" applyAlignment="1">
      <alignment horizontal="left" vertical="center" wrapText="1"/>
    </xf>
    <xf numFmtId="0" fontId="43" fillId="0" borderId="92" xfId="0" applyFont="1" applyBorder="1" applyAlignment="1">
      <alignment horizontal="left" vertical="center" wrapText="1"/>
    </xf>
    <xf numFmtId="0" fontId="43" fillId="0" borderId="93" xfId="0" applyFont="1" applyBorder="1" applyAlignment="1">
      <alignment horizontal="left" vertical="center" wrapText="1"/>
    </xf>
    <xf numFmtId="0" fontId="43" fillId="0" borderId="94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95" xfId="0" applyFont="1" applyBorder="1" applyAlignment="1">
      <alignment horizontal="left" vertical="center" wrapText="1"/>
    </xf>
    <xf numFmtId="0" fontId="43" fillId="0" borderId="96" xfId="0" applyFont="1" applyBorder="1" applyAlignment="1">
      <alignment horizontal="left" vertical="center" wrapText="1"/>
    </xf>
    <xf numFmtId="0" fontId="43" fillId="0" borderId="97" xfId="0" applyFont="1" applyBorder="1" applyAlignment="1">
      <alignment horizontal="left" vertical="center" wrapText="1"/>
    </xf>
    <xf numFmtId="0" fontId="43" fillId="0" borderId="98" xfId="0" applyFont="1" applyBorder="1" applyAlignment="1">
      <alignment horizontal="left" vertical="center" wrapText="1"/>
    </xf>
    <xf numFmtId="0" fontId="45" fillId="0" borderId="0" xfId="0" applyFont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center" vertical="center" wrapText="1"/>
      <protection hidden="1"/>
    </xf>
    <xf numFmtId="0" fontId="14" fillId="0" borderId="4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5" fillId="24" borderId="48" xfId="0" applyFont="1" applyFill="1" applyBorder="1" applyAlignment="1">
      <alignment horizontal="center" vertical="center"/>
    </xf>
    <xf numFmtId="0" fontId="15" fillId="24" borderId="70" xfId="0" applyFont="1" applyFill="1" applyBorder="1" applyAlignment="1">
      <alignment horizontal="center" vertical="center"/>
    </xf>
    <xf numFmtId="0" fontId="15" fillId="24" borderId="57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24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8" fillId="32" borderId="105" xfId="0" applyFont="1" applyFill="1" applyBorder="1" applyAlignment="1">
      <alignment horizontal="center" vertical="center"/>
    </xf>
    <xf numFmtId="0" fontId="18" fillId="32" borderId="102" xfId="0" applyFont="1" applyFill="1" applyBorder="1" applyAlignment="1">
      <alignment horizontal="center" vertical="center"/>
    </xf>
    <xf numFmtId="0" fontId="18" fillId="32" borderId="104" xfId="0" applyFont="1" applyFill="1" applyBorder="1" applyAlignment="1">
      <alignment horizontal="center" vertical="center"/>
    </xf>
    <xf numFmtId="0" fontId="15" fillId="24" borderId="48" xfId="0" applyFont="1" applyFill="1" applyBorder="1" applyAlignment="1" applyProtection="1">
      <alignment horizontal="center" vertical="center"/>
    </xf>
    <xf numFmtId="0" fontId="15" fillId="24" borderId="70" xfId="0" applyFont="1" applyFill="1" applyBorder="1" applyAlignment="1" applyProtection="1">
      <alignment horizontal="center" vertical="center"/>
    </xf>
    <xf numFmtId="0" fontId="15" fillId="24" borderId="57" xfId="0" applyFont="1" applyFill="1" applyBorder="1" applyAlignment="1" applyProtection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15" fillId="24" borderId="86" xfId="0" applyFont="1" applyFill="1" applyBorder="1" applyAlignment="1">
      <alignment horizontal="center" vertical="center"/>
    </xf>
    <xf numFmtId="0" fontId="15" fillId="24" borderId="5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7" fillId="26" borderId="54" xfId="0" applyFont="1" applyFill="1" applyBorder="1" applyAlignment="1">
      <alignment horizontal="center" vertical="center"/>
    </xf>
    <xf numFmtId="0" fontId="57" fillId="26" borderId="75" xfId="0" applyFont="1" applyFill="1" applyBorder="1" applyAlignment="1">
      <alignment horizontal="center" vertical="center"/>
    </xf>
    <xf numFmtId="0" fontId="57" fillId="26" borderId="51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32" borderId="111" xfId="0" applyFont="1" applyFill="1" applyBorder="1" applyAlignment="1">
      <alignment horizontal="center" vertical="center"/>
    </xf>
    <xf numFmtId="0" fontId="15" fillId="32" borderId="109" xfId="0" applyFont="1" applyFill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32" borderId="102" xfId="0" applyFont="1" applyFill="1" applyBorder="1" applyAlignment="1">
      <alignment horizontal="left" vertical="center" indent="1"/>
    </xf>
    <xf numFmtId="0" fontId="14" fillId="32" borderId="104" xfId="0" applyFont="1" applyFill="1" applyBorder="1" applyAlignment="1">
      <alignment horizontal="left" vertical="center" indent="1"/>
    </xf>
    <xf numFmtId="0" fontId="13" fillId="0" borderId="106" xfId="0" applyFont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/>
    </xf>
    <xf numFmtId="0" fontId="15" fillId="32" borderId="119" xfId="0" applyFont="1" applyFill="1" applyBorder="1" applyAlignment="1">
      <alignment horizontal="center" vertical="center"/>
    </xf>
    <xf numFmtId="0" fontId="15" fillId="32" borderId="131" xfId="0" applyFont="1" applyFill="1" applyBorder="1" applyAlignment="1">
      <alignment horizontal="center" vertical="center"/>
    </xf>
    <xf numFmtId="0" fontId="15" fillId="32" borderId="127" xfId="0" applyFont="1" applyFill="1" applyBorder="1" applyAlignment="1">
      <alignment horizontal="center" vertical="center"/>
    </xf>
    <xf numFmtId="0" fontId="15" fillId="32" borderId="128" xfId="0" applyFont="1" applyFill="1" applyBorder="1" applyAlignment="1">
      <alignment horizontal="center" vertical="center"/>
    </xf>
    <xf numFmtId="0" fontId="14" fillId="24" borderId="0" xfId="0" applyFont="1" applyFill="1" applyAlignment="1">
      <alignment horizontal="center" vertical="center"/>
    </xf>
    <xf numFmtId="0" fontId="43" fillId="0" borderId="24" xfId="0" applyFont="1" applyBorder="1" applyAlignment="1" applyProtection="1">
      <alignment horizontal="left" vertical="center" wrapText="1"/>
      <protection hidden="1"/>
    </xf>
    <xf numFmtId="0" fontId="43" fillId="0" borderId="32" xfId="0" applyFont="1" applyBorder="1" applyAlignment="1" applyProtection="1">
      <alignment horizontal="left" vertical="center" wrapText="1"/>
      <protection hidden="1"/>
    </xf>
    <xf numFmtId="0" fontId="43" fillId="0" borderId="33" xfId="0" applyFont="1" applyBorder="1" applyAlignment="1" applyProtection="1">
      <alignment horizontal="left" vertical="center" wrapText="1"/>
      <protection hidden="1"/>
    </xf>
    <xf numFmtId="0" fontId="43" fillId="0" borderId="22" xfId="0" applyFont="1" applyBorder="1" applyAlignment="1" applyProtection="1">
      <alignment horizontal="left" vertical="center" wrapText="1"/>
      <protection hidden="1"/>
    </xf>
    <xf numFmtId="0" fontId="43" fillId="0" borderId="0" xfId="0" applyFont="1" applyBorder="1" applyAlignment="1" applyProtection="1">
      <alignment horizontal="left" vertical="center" wrapText="1"/>
      <protection hidden="1"/>
    </xf>
    <xf numFmtId="0" fontId="43" fillId="0" borderId="34" xfId="0" applyFont="1" applyBorder="1" applyAlignment="1" applyProtection="1">
      <alignment horizontal="left" vertical="center" wrapText="1"/>
      <protection hidden="1"/>
    </xf>
    <xf numFmtId="0" fontId="43" fillId="0" borderId="23" xfId="0" applyFont="1" applyBorder="1" applyAlignment="1" applyProtection="1">
      <alignment horizontal="left" vertical="center" wrapText="1"/>
      <protection hidden="1"/>
    </xf>
    <xf numFmtId="0" fontId="43" fillId="0" borderId="12" xfId="0" applyFont="1" applyBorder="1" applyAlignment="1" applyProtection="1">
      <alignment horizontal="left" vertical="center" wrapText="1"/>
      <protection hidden="1"/>
    </xf>
    <xf numFmtId="0" fontId="43" fillId="0" borderId="13" xfId="0" applyFont="1" applyBorder="1" applyAlignment="1" applyProtection="1">
      <alignment horizontal="left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15" fillId="0" borderId="48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48" xfId="0" applyFont="1" applyFill="1" applyBorder="1" applyAlignment="1" applyProtection="1">
      <alignment horizontal="center" vertical="center"/>
    </xf>
    <xf numFmtId="0" fontId="15" fillId="0" borderId="70" xfId="0" applyFont="1" applyFill="1" applyBorder="1" applyAlignment="1" applyProtection="1">
      <alignment horizontal="center" vertical="center"/>
    </xf>
    <xf numFmtId="0" fontId="15" fillId="0" borderId="57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/>
      <protection hidden="1"/>
    </xf>
    <xf numFmtId="0" fontId="19" fillId="0" borderId="44" xfId="0" applyFont="1" applyBorder="1" applyAlignment="1" applyProtection="1">
      <alignment horizontal="center" vertical="center"/>
      <protection hidden="1"/>
    </xf>
    <xf numFmtId="0" fontId="19" fillId="0" borderId="46" xfId="0" applyFont="1" applyBorder="1" applyAlignment="1" applyProtection="1">
      <alignment horizontal="center" vertical="center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15" fillId="0" borderId="49" xfId="0" applyFont="1" applyFill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hidden="1"/>
    </xf>
    <xf numFmtId="0" fontId="17" fillId="29" borderId="40" xfId="0" applyFont="1" applyFill="1" applyBorder="1" applyAlignment="1" applyProtection="1">
      <alignment horizontal="center" vertical="center"/>
      <protection hidden="1"/>
    </xf>
    <xf numFmtId="0" fontId="17" fillId="29" borderId="41" xfId="0" applyFont="1" applyFill="1" applyBorder="1" applyAlignment="1" applyProtection="1">
      <alignment horizontal="center" vertical="center"/>
      <protection hidden="1"/>
    </xf>
    <xf numFmtId="0" fontId="17" fillId="29" borderId="42" xfId="0" applyFont="1" applyFill="1" applyBorder="1" applyAlignment="1" applyProtection="1">
      <alignment horizontal="center" vertical="center"/>
      <protection hidden="1"/>
    </xf>
    <xf numFmtId="0" fontId="14" fillId="0" borderId="71" xfId="0" applyFont="1" applyBorder="1" applyAlignment="1" applyProtection="1">
      <alignment horizontal="center" vertical="center"/>
      <protection hidden="1"/>
    </xf>
    <xf numFmtId="0" fontId="14" fillId="0" borderId="72" xfId="0" applyFont="1" applyBorder="1" applyAlignment="1" applyProtection="1">
      <alignment horizontal="center" vertical="center"/>
      <protection hidden="1"/>
    </xf>
    <xf numFmtId="0" fontId="14" fillId="0" borderId="73" xfId="0" applyFont="1" applyBorder="1" applyAlignment="1" applyProtection="1">
      <alignment horizontal="center" vertical="center"/>
      <protection hidden="1"/>
    </xf>
    <xf numFmtId="0" fontId="14" fillId="0" borderId="74" xfId="0" applyFont="1" applyBorder="1" applyAlignment="1" applyProtection="1">
      <alignment horizontal="center" vertical="center"/>
      <protection hidden="1"/>
    </xf>
    <xf numFmtId="0" fontId="14" fillId="0" borderId="48" xfId="0" applyFont="1" applyBorder="1" applyAlignment="1" applyProtection="1">
      <alignment horizontal="center" vertical="center"/>
      <protection hidden="1"/>
    </xf>
    <xf numFmtId="0" fontId="14" fillId="0" borderId="70" xfId="0" applyFont="1" applyBorder="1" applyAlignment="1" applyProtection="1">
      <alignment horizontal="center" vertical="center"/>
      <protection hidden="1"/>
    </xf>
    <xf numFmtId="0" fontId="14" fillId="0" borderId="50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14" fillId="0" borderId="120" xfId="0" applyFont="1" applyBorder="1" applyAlignment="1" applyProtection="1">
      <alignment horizontal="left" vertical="center" indent="1"/>
      <protection hidden="1"/>
    </xf>
    <xf numFmtId="0" fontId="14" fillId="0" borderId="121" xfId="0" applyFont="1" applyBorder="1" applyAlignment="1" applyProtection="1">
      <alignment horizontal="left" vertical="center" inden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30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4" fillId="0" borderId="124" xfId="0" applyFont="1" applyFill="1" applyBorder="1" applyAlignment="1" applyProtection="1">
      <alignment horizontal="center" vertical="center"/>
      <protection hidden="1"/>
    </xf>
    <xf numFmtId="0" fontId="14" fillId="0" borderId="125" xfId="0" applyFont="1" applyFill="1" applyBorder="1" applyAlignment="1" applyProtection="1">
      <alignment horizontal="center" vertical="center"/>
      <protection hidden="1"/>
    </xf>
    <xf numFmtId="0" fontId="14" fillId="0" borderId="126" xfId="0" applyFont="1" applyFill="1" applyBorder="1" applyAlignment="1" applyProtection="1">
      <alignment horizontal="center" vertical="center"/>
      <protection hidden="1"/>
    </xf>
    <xf numFmtId="0" fontId="13" fillId="0" borderId="40" xfId="0" applyFont="1" applyFill="1" applyBorder="1" applyAlignment="1" applyProtection="1">
      <alignment horizontal="center" vertical="center" wrapText="1"/>
      <protection hidden="1"/>
    </xf>
    <xf numFmtId="0" fontId="13" fillId="0" borderId="41" xfId="0" applyFont="1" applyFill="1" applyBorder="1" applyAlignment="1" applyProtection="1">
      <alignment horizontal="center" vertical="center" wrapText="1"/>
      <protection hidden="1"/>
    </xf>
    <xf numFmtId="0" fontId="13" fillId="0" borderId="42" xfId="0" applyFont="1" applyFill="1" applyBorder="1" applyAlignment="1" applyProtection="1">
      <alignment horizontal="center" vertical="center"/>
      <protection hidden="1"/>
    </xf>
    <xf numFmtId="0" fontId="16" fillId="0" borderId="130" xfId="0" applyFont="1" applyFill="1" applyBorder="1" applyAlignment="1" applyProtection="1">
      <alignment horizontal="center" vertical="center"/>
      <protection hidden="1"/>
    </xf>
    <xf numFmtId="0" fontId="16" fillId="0" borderId="10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5" fillId="0" borderId="23" xfId="0" applyFont="1" applyFill="1" applyBorder="1" applyAlignment="1" applyProtection="1">
      <alignment horizontal="center" vertical="center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5" fillId="0" borderId="13" xfId="0" applyFont="1" applyFill="1" applyBorder="1" applyAlignment="1" applyProtection="1">
      <alignment horizontal="center" vertical="center"/>
      <protection hidden="1"/>
    </xf>
    <xf numFmtId="0" fontId="43" fillId="0" borderId="24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15" fillId="0" borderId="52" xfId="0" applyFont="1" applyBorder="1" applyAlignment="1" applyProtection="1">
      <alignment horizontal="center" vertical="center"/>
    </xf>
    <xf numFmtId="0" fontId="15" fillId="0" borderId="123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0" fontId="15" fillId="0" borderId="12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34" xfId="0" applyFont="1" applyFill="1" applyBorder="1" applyAlignment="1" applyProtection="1">
      <alignment horizontal="center" vertical="center"/>
      <protection hidden="1"/>
    </xf>
    <xf numFmtId="0" fontId="15" fillId="0" borderId="86" xfId="0" applyFont="1" applyFill="1" applyBorder="1" applyAlignment="1" applyProtection="1">
      <alignment horizontal="center" vertical="center"/>
      <protection hidden="1"/>
    </xf>
    <xf numFmtId="0" fontId="15" fillId="0" borderId="58" xfId="0" applyFont="1" applyFill="1" applyBorder="1" applyAlignment="1" applyProtection="1">
      <alignment horizontal="center" vertical="center"/>
      <protection hidden="1"/>
    </xf>
    <xf numFmtId="0" fontId="14" fillId="0" borderId="38" xfId="0" applyFont="1" applyBorder="1" applyAlignment="1" applyProtection="1">
      <alignment horizontal="left" vertical="center" indent="1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55" fillId="30" borderId="40" xfId="0" applyFont="1" applyFill="1" applyBorder="1" applyAlignment="1">
      <alignment horizontal="center" vertical="center"/>
    </xf>
    <xf numFmtId="0" fontId="55" fillId="30" borderId="41" xfId="0" applyFont="1" applyFill="1" applyBorder="1" applyAlignment="1">
      <alignment horizontal="center" vertical="center"/>
    </xf>
    <xf numFmtId="0" fontId="55" fillId="30" borderId="42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7" fillId="31" borderId="40" xfId="0" applyFont="1" applyFill="1" applyBorder="1" applyAlignment="1">
      <alignment horizontal="center" vertical="center"/>
    </xf>
    <xf numFmtId="0" fontId="17" fillId="31" borderId="41" xfId="0" applyFont="1" applyFill="1" applyBorder="1" applyAlignment="1">
      <alignment horizontal="center" vertical="center"/>
    </xf>
    <xf numFmtId="0" fontId="17" fillId="31" borderId="42" xfId="0" applyFont="1" applyFill="1" applyBorder="1" applyAlignment="1">
      <alignment horizontal="center" vertical="center"/>
    </xf>
    <xf numFmtId="0" fontId="15" fillId="0" borderId="129" xfId="0" applyFont="1" applyBorder="1" applyAlignment="1">
      <alignment horizontal="center" vertical="center"/>
    </xf>
    <xf numFmtId="0" fontId="14" fillId="0" borderId="39" xfId="0" applyFont="1" applyBorder="1" applyAlignment="1" applyProtection="1">
      <alignment horizontal="left" vertical="center" indent="1"/>
      <protection hidden="1"/>
    </xf>
    <xf numFmtId="0" fontId="43" fillId="0" borderId="0" xfId="0" applyFont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 applyProtection="1">
      <alignment horizontal="center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left" vertical="center" indent="1"/>
      <protection hidden="1"/>
    </xf>
    <xf numFmtId="0" fontId="14" fillId="0" borderId="34" xfId="0" applyFont="1" applyBorder="1" applyAlignment="1" applyProtection="1">
      <alignment horizontal="left" vertical="center" indent="1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4" fillId="0" borderId="8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6" xfId="0" applyFont="1" applyBorder="1" applyAlignment="1" applyProtection="1">
      <alignment horizontal="center" vertical="center"/>
      <protection hidden="1"/>
    </xf>
    <xf numFmtId="0" fontId="17" fillId="28" borderId="40" xfId="0" applyFont="1" applyFill="1" applyBorder="1" applyAlignment="1">
      <alignment horizontal="center" vertical="center"/>
    </xf>
    <xf numFmtId="0" fontId="17" fillId="28" borderId="41" xfId="0" applyFont="1" applyFill="1" applyBorder="1" applyAlignment="1">
      <alignment horizontal="center" vertical="center"/>
    </xf>
    <xf numFmtId="0" fontId="17" fillId="28" borderId="42" xfId="0" applyFont="1" applyFill="1" applyBorder="1" applyAlignment="1">
      <alignment horizontal="center" vertical="center"/>
    </xf>
    <xf numFmtId="0" fontId="17" fillId="29" borderId="40" xfId="0" applyFont="1" applyFill="1" applyBorder="1" applyAlignment="1">
      <alignment horizontal="center" vertical="center"/>
    </xf>
    <xf numFmtId="0" fontId="17" fillId="29" borderId="41" xfId="0" applyFont="1" applyFill="1" applyBorder="1" applyAlignment="1">
      <alignment horizontal="center" vertical="center"/>
    </xf>
    <xf numFmtId="0" fontId="17" fillId="29" borderId="42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0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9" fillId="0" borderId="32" xfId="0" applyFont="1" applyFill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11" fillId="0" borderId="88" xfId="0" applyFont="1" applyBorder="1" applyAlignment="1" applyProtection="1">
      <alignment horizontal="center" vertical="center"/>
      <protection hidden="1"/>
    </xf>
    <xf numFmtId="0" fontId="11" fillId="0" borderId="89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90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0" fillId="0" borderId="14" xfId="0" applyFont="1" applyBorder="1" applyAlignment="1" applyProtection="1">
      <alignment horizontal="center" vertical="center"/>
      <protection hidden="1"/>
    </xf>
    <xf numFmtId="0" fontId="40" fillId="0" borderId="15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28" xfId="2" applyNumberFormat="1" applyFont="1" applyFill="1" applyBorder="1" applyAlignment="1" applyProtection="1">
      <alignment horizontal="center" vertical="center"/>
      <protection hidden="1"/>
    </xf>
    <xf numFmtId="0" fontId="11" fillId="0" borderId="29" xfId="2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51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メモ 3" xfId="46"/>
    <cellStyle name="リンク セル 2" xfId="32"/>
    <cellStyle name="悪い 2" xfId="33"/>
    <cellStyle name="計算 2" xfId="34"/>
    <cellStyle name="計算 3" xfId="47"/>
    <cellStyle name="警告文 2" xfId="35"/>
    <cellStyle name="桁区切り" xfId="1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集計 3" xfId="48"/>
    <cellStyle name="出力 2" xfId="42"/>
    <cellStyle name="出力 3" xfId="49"/>
    <cellStyle name="説明文 2" xfId="43"/>
    <cellStyle name="通貨" xfId="2" builtinId="7"/>
    <cellStyle name="入力 2" xfId="44"/>
    <cellStyle name="入力 3" xfId="50"/>
    <cellStyle name="標準" xfId="0" builtinId="0"/>
    <cellStyle name="標準 2" xfId="3"/>
    <cellStyle name="良い 2" xfId="45"/>
  </cellStyles>
  <dxfs count="0"/>
  <tableStyles count="0" defaultTableStyle="TableStyleMedium9" defaultPivotStyle="PivotStyleLight16"/>
  <colors>
    <mruColors>
      <color rgb="FFFFFF99"/>
      <color rgb="FFFFFFCC"/>
      <color rgb="FFFFCCFF"/>
      <color rgb="FF66FFFF"/>
      <color rgb="FFFF99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170180</xdr:colOff>
      <xdr:row>24</xdr:row>
      <xdr:rowOff>25400</xdr:rowOff>
    </xdr:from>
    <xdr:to>
      <xdr:col>12</xdr:col>
      <xdr:colOff>482600</xdr:colOff>
      <xdr:row>24</xdr:row>
      <xdr:rowOff>228600</xdr:rowOff>
    </xdr:to>
    <xdr:sp macro="" textlink="">
      <xdr:nvSpPr>
        <xdr:cNvPr id="3" name="矢印: 左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170180</xdr:colOff>
      <xdr:row>26</xdr:row>
      <xdr:rowOff>25400</xdr:rowOff>
    </xdr:from>
    <xdr:to>
      <xdr:col>12</xdr:col>
      <xdr:colOff>482600</xdr:colOff>
      <xdr:row>26</xdr:row>
      <xdr:rowOff>228600</xdr:rowOff>
    </xdr:to>
    <xdr:sp macro="" textlink="">
      <xdr:nvSpPr>
        <xdr:cNvPr id="4" name="矢印: 左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0050780" y="11836400"/>
          <a:ext cx="31242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19</xdr:row>
      <xdr:rowOff>54429</xdr:rowOff>
    </xdr:from>
    <xdr:to>
      <xdr:col>6</xdr:col>
      <xdr:colOff>0</xdr:colOff>
      <xdr:row>20</xdr:row>
      <xdr:rowOff>576943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4429" y="10189029"/>
          <a:ext cx="5845628" cy="11430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30079</xdr:colOff>
      <xdr:row>19</xdr:row>
      <xdr:rowOff>20052</xdr:rowOff>
    </xdr:from>
    <xdr:to>
      <xdr:col>6</xdr:col>
      <xdr:colOff>0</xdr:colOff>
      <xdr:row>20</xdr:row>
      <xdr:rowOff>581526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0079" y="10046368"/>
          <a:ext cx="5865395" cy="1173079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132080</xdr:colOff>
      <xdr:row>4</xdr:row>
      <xdr:rowOff>314960</xdr:rowOff>
    </xdr:from>
    <xdr:to>
      <xdr:col>8</xdr:col>
      <xdr:colOff>548640</xdr:colOff>
      <xdr:row>4</xdr:row>
      <xdr:rowOff>609600</xdr:rowOff>
    </xdr:to>
    <xdr:sp macro="" textlink="">
      <xdr:nvSpPr>
        <xdr:cNvPr id="4" name="矢印: 左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9479280" y="13919200"/>
          <a:ext cx="416560" cy="2946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98"/>
  <sheetViews>
    <sheetView tabSelected="1" zoomScale="75" zoomScaleNormal="75" workbookViewId="0">
      <selection activeCell="S5" sqref="S5"/>
    </sheetView>
  </sheetViews>
  <sheetFormatPr defaultColWidth="8.75" defaultRowHeight="14.25"/>
  <cols>
    <col min="1" max="1" width="11" style="18" customWidth="1"/>
    <col min="2" max="2" width="4.25" style="18" customWidth="1"/>
    <col min="3" max="3" width="17" style="18" customWidth="1"/>
    <col min="4" max="4" width="17.875" style="18" customWidth="1"/>
    <col min="5" max="5" width="19" style="18" customWidth="1"/>
    <col min="6" max="6" width="7.625" style="18" customWidth="1"/>
    <col min="7" max="7" width="16.25" style="18" customWidth="1"/>
    <col min="8" max="8" width="7.375" style="18" customWidth="1"/>
    <col min="9" max="9" width="3.75" style="18" customWidth="1"/>
    <col min="10" max="10" width="4.625" style="18" customWidth="1"/>
    <col min="11" max="11" width="17.75" style="18" customWidth="1"/>
    <col min="12" max="12" width="5.75" style="18" customWidth="1"/>
    <col min="13" max="13" width="11.375" style="18" customWidth="1"/>
    <col min="14" max="16" width="8.75" style="18"/>
    <col min="17" max="17" width="14" style="18" customWidth="1"/>
    <col min="18" max="16384" width="8.75" style="18"/>
  </cols>
  <sheetData>
    <row r="1" spans="1:17" ht="19.149999999999999" customHeight="1">
      <c r="A1" s="206" t="s">
        <v>87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7" ht="9" customHeight="1"/>
    <row r="3" spans="1:17" ht="27.6" customHeight="1">
      <c r="A3" s="215" t="s">
        <v>49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7" ht="9" customHeight="1" thickBot="1"/>
    <row r="5" spans="1:17" ht="65.45" customHeight="1" thickBot="1">
      <c r="A5" s="187" t="s">
        <v>33</v>
      </c>
      <c r="B5" s="188"/>
      <c r="C5" s="139"/>
      <c r="D5" s="124" t="s">
        <v>29</v>
      </c>
      <c r="E5" s="122" t="s">
        <v>25</v>
      </c>
      <c r="F5" s="216"/>
      <c r="G5" s="217"/>
      <c r="H5" s="151" t="s">
        <v>80</v>
      </c>
      <c r="I5" s="152"/>
      <c r="J5" s="153"/>
      <c r="K5" s="154"/>
      <c r="M5" s="155"/>
      <c r="N5" s="156"/>
      <c r="O5" s="157" t="s">
        <v>76</v>
      </c>
      <c r="P5" s="158"/>
      <c r="Q5" s="159"/>
    </row>
    <row r="6" spans="1:17" ht="65.45" customHeight="1">
      <c r="A6" s="189" t="s">
        <v>20</v>
      </c>
      <c r="B6" s="190"/>
      <c r="C6" s="197"/>
      <c r="D6" s="198"/>
      <c r="E6" s="198"/>
      <c r="F6" s="199"/>
      <c r="G6" s="120" t="s">
        <v>27</v>
      </c>
      <c r="H6" s="131" t="s">
        <v>85</v>
      </c>
      <c r="I6" s="141"/>
      <c r="J6" s="132" t="s">
        <v>86</v>
      </c>
      <c r="K6" s="142"/>
      <c r="M6" s="160" t="s">
        <v>77</v>
      </c>
      <c r="N6" s="161"/>
      <c r="O6" s="161"/>
      <c r="P6" s="161"/>
      <c r="Q6" s="162"/>
    </row>
    <row r="7" spans="1:17" ht="32.450000000000003" customHeight="1" thickBot="1">
      <c r="A7" s="218" t="s">
        <v>21</v>
      </c>
      <c r="B7" s="119" t="s">
        <v>30</v>
      </c>
      <c r="C7" s="140"/>
      <c r="D7" s="220"/>
      <c r="E7" s="220"/>
      <c r="F7" s="220"/>
      <c r="G7" s="221"/>
      <c r="H7" s="222" t="s">
        <v>81</v>
      </c>
      <c r="I7" s="223"/>
      <c r="J7" s="223"/>
      <c r="K7" s="224"/>
      <c r="M7" s="160"/>
      <c r="N7" s="161"/>
      <c r="O7" s="161"/>
      <c r="P7" s="161"/>
      <c r="Q7" s="162"/>
    </row>
    <row r="8" spans="1:17" ht="32.450000000000003" customHeight="1" thickBot="1">
      <c r="A8" s="219"/>
      <c r="B8" s="123" t="s">
        <v>31</v>
      </c>
      <c r="C8" s="225"/>
      <c r="D8" s="225"/>
      <c r="E8" s="225"/>
      <c r="F8" s="134"/>
      <c r="G8" s="133"/>
      <c r="H8" s="226"/>
      <c r="I8" s="227"/>
      <c r="J8" s="227"/>
      <c r="K8" s="228"/>
      <c r="M8" s="121"/>
      <c r="N8" s="121"/>
      <c r="O8" s="121"/>
      <c r="P8" s="121"/>
      <c r="Q8" s="121"/>
    </row>
    <row r="9" spans="1:17" ht="48" customHeight="1" thickBot="1">
      <c r="A9" s="208" t="s">
        <v>50</v>
      </c>
      <c r="B9" s="209"/>
      <c r="C9" s="209"/>
      <c r="D9" s="209"/>
      <c r="E9" s="209"/>
      <c r="F9" s="210"/>
      <c r="G9" s="211" t="s">
        <v>32</v>
      </c>
      <c r="H9" s="212"/>
      <c r="I9" s="213"/>
      <c r="J9" s="213"/>
      <c r="K9" s="214"/>
      <c r="M9" s="76"/>
    </row>
    <row r="10" spans="1:17" ht="48" customHeight="1">
      <c r="A10" s="193" t="s">
        <v>35</v>
      </c>
      <c r="B10" s="194"/>
      <c r="C10" s="174" t="s">
        <v>23</v>
      </c>
      <c r="D10" s="175"/>
      <c r="E10" s="176"/>
      <c r="F10" s="182" t="s">
        <v>24</v>
      </c>
      <c r="G10" s="183" t="s">
        <v>46</v>
      </c>
      <c r="H10" s="184" t="s">
        <v>1</v>
      </c>
      <c r="I10" s="174"/>
      <c r="J10" s="174"/>
      <c r="K10" s="182"/>
      <c r="M10" s="163" t="s">
        <v>55</v>
      </c>
      <c r="N10" s="164"/>
      <c r="O10" s="164"/>
      <c r="P10" s="164"/>
      <c r="Q10" s="165"/>
    </row>
    <row r="11" spans="1:17" ht="48" customHeight="1">
      <c r="A11" s="195"/>
      <c r="B11" s="196"/>
      <c r="C11" s="24" t="s">
        <v>44</v>
      </c>
      <c r="D11" s="24" t="s">
        <v>45</v>
      </c>
      <c r="E11" s="24" t="s">
        <v>57</v>
      </c>
      <c r="F11" s="182"/>
      <c r="G11" s="183"/>
      <c r="H11" s="184"/>
      <c r="I11" s="174"/>
      <c r="J11" s="174"/>
      <c r="K11" s="182"/>
      <c r="M11" s="166"/>
      <c r="N11" s="167"/>
      <c r="O11" s="167"/>
      <c r="P11" s="167"/>
      <c r="Q11" s="168"/>
    </row>
    <row r="12" spans="1:17" ht="48" customHeight="1">
      <c r="A12" s="177">
        <v>1</v>
      </c>
      <c r="B12" s="178"/>
      <c r="C12" s="107"/>
      <c r="D12" s="108"/>
      <c r="E12" s="109"/>
      <c r="F12" s="110"/>
      <c r="G12" s="111"/>
      <c r="H12" s="179"/>
      <c r="I12" s="180"/>
      <c r="J12" s="180"/>
      <c r="K12" s="181"/>
      <c r="M12" s="166"/>
      <c r="N12" s="167"/>
      <c r="O12" s="167"/>
      <c r="P12" s="167"/>
      <c r="Q12" s="168"/>
    </row>
    <row r="13" spans="1:17" ht="48" customHeight="1" thickBot="1">
      <c r="A13" s="177">
        <v>2</v>
      </c>
      <c r="B13" s="178"/>
      <c r="C13" s="107"/>
      <c r="D13" s="108"/>
      <c r="E13" s="109"/>
      <c r="F13" s="110"/>
      <c r="G13" s="111"/>
      <c r="H13" s="200"/>
      <c r="I13" s="201"/>
      <c r="J13" s="201"/>
      <c r="K13" s="202"/>
      <c r="M13" s="169"/>
      <c r="N13" s="170"/>
      <c r="O13" s="170"/>
      <c r="P13" s="170"/>
      <c r="Q13" s="171"/>
    </row>
    <row r="14" spans="1:17" ht="48" customHeight="1">
      <c r="A14" s="177">
        <v>3</v>
      </c>
      <c r="B14" s="178"/>
      <c r="C14" s="107"/>
      <c r="D14" s="108"/>
      <c r="E14" s="109"/>
      <c r="F14" s="110"/>
      <c r="G14" s="111"/>
      <c r="H14" s="200"/>
      <c r="I14" s="201"/>
      <c r="J14" s="201"/>
      <c r="K14" s="202"/>
    </row>
    <row r="15" spans="1:17" ht="48" customHeight="1">
      <c r="A15" s="177">
        <v>4</v>
      </c>
      <c r="B15" s="178"/>
      <c r="C15" s="107"/>
      <c r="D15" s="112"/>
      <c r="E15" s="113"/>
      <c r="F15" s="110"/>
      <c r="G15" s="111"/>
      <c r="H15" s="179"/>
      <c r="I15" s="180"/>
      <c r="J15" s="180"/>
      <c r="K15" s="181"/>
      <c r="M15" s="172" t="str">
        <f>IF(C61&lt;4,"3人以下の選手数では
エントリーできません
4人入力するとこれは消えます","")</f>
        <v>3人以下の選手数では
エントリーできません
4人入力するとこれは消えます</v>
      </c>
      <c r="N15" s="172"/>
      <c r="O15" s="172"/>
      <c r="P15" s="172"/>
      <c r="Q15" s="172"/>
    </row>
    <row r="16" spans="1:17" ht="48" customHeight="1">
      <c r="A16" s="177">
        <v>5</v>
      </c>
      <c r="B16" s="178"/>
      <c r="C16" s="107"/>
      <c r="D16" s="108"/>
      <c r="E16" s="109"/>
      <c r="F16" s="110"/>
      <c r="G16" s="111"/>
      <c r="H16" s="179"/>
      <c r="I16" s="180"/>
      <c r="J16" s="180"/>
      <c r="K16" s="181"/>
      <c r="M16" s="172"/>
      <c r="N16" s="172"/>
      <c r="O16" s="172"/>
      <c r="P16" s="172"/>
      <c r="Q16" s="172"/>
    </row>
    <row r="17" spans="1:17" ht="48" customHeight="1">
      <c r="A17" s="177">
        <v>6</v>
      </c>
      <c r="B17" s="178"/>
      <c r="C17" s="107"/>
      <c r="D17" s="108"/>
      <c r="E17" s="109"/>
      <c r="F17" s="110"/>
      <c r="G17" s="111"/>
      <c r="H17" s="179"/>
      <c r="I17" s="180"/>
      <c r="J17" s="180"/>
      <c r="K17" s="181"/>
      <c r="M17" s="71"/>
      <c r="N17" s="71"/>
      <c r="O17" s="71"/>
      <c r="P17" s="71"/>
      <c r="Q17" s="71"/>
    </row>
    <row r="18" spans="1:17" ht="48" customHeight="1">
      <c r="A18" s="177">
        <v>7</v>
      </c>
      <c r="B18" s="178"/>
      <c r="C18" s="107"/>
      <c r="D18" s="108"/>
      <c r="E18" s="109"/>
      <c r="F18" s="110"/>
      <c r="G18" s="111"/>
      <c r="H18" s="179"/>
      <c r="I18" s="180"/>
      <c r="J18" s="180"/>
      <c r="K18" s="181"/>
      <c r="M18" s="173" t="str">
        <f>IF(G61&gt;2,"他の団からの補充は2人までです","")</f>
        <v/>
      </c>
      <c r="N18" s="173"/>
      <c r="O18" s="173"/>
      <c r="P18" s="173"/>
      <c r="Q18" s="173"/>
    </row>
    <row r="19" spans="1:17" ht="48" customHeight="1">
      <c r="A19" s="177">
        <v>8</v>
      </c>
      <c r="B19" s="178"/>
      <c r="C19" s="107"/>
      <c r="D19" s="108"/>
      <c r="E19" s="109"/>
      <c r="F19" s="110"/>
      <c r="G19" s="111"/>
      <c r="H19" s="200"/>
      <c r="I19" s="201"/>
      <c r="J19" s="201"/>
      <c r="K19" s="202"/>
      <c r="M19" s="173"/>
      <c r="N19" s="173"/>
      <c r="O19" s="173"/>
      <c r="P19" s="173"/>
      <c r="Q19" s="173"/>
    </row>
    <row r="20" spans="1:17" ht="48" customHeight="1">
      <c r="A20" s="177">
        <v>9</v>
      </c>
      <c r="B20" s="178"/>
      <c r="C20" s="107"/>
      <c r="D20" s="108"/>
      <c r="E20" s="109"/>
      <c r="F20" s="110"/>
      <c r="G20" s="111"/>
      <c r="H20" s="179"/>
      <c r="I20" s="180"/>
      <c r="J20" s="180"/>
      <c r="K20" s="181"/>
    </row>
    <row r="21" spans="1:17" ht="48" customHeight="1" thickBot="1">
      <c r="A21" s="191">
        <v>10</v>
      </c>
      <c r="B21" s="192"/>
      <c r="C21" s="114"/>
      <c r="D21" s="115"/>
      <c r="E21" s="116"/>
      <c r="F21" s="117"/>
      <c r="G21" s="118"/>
      <c r="H21" s="203"/>
      <c r="I21" s="204"/>
      <c r="J21" s="204"/>
      <c r="K21" s="205"/>
    </row>
    <row r="23" spans="1:17" s="19" customFormat="1" ht="17.25">
      <c r="A23" s="19" t="s">
        <v>36</v>
      </c>
    </row>
    <row r="24" spans="1:17" s="19" customFormat="1" ht="17.25"/>
    <row r="25" spans="1:17" s="19" customFormat="1" ht="18.75">
      <c r="C25" s="185" t="s">
        <v>88</v>
      </c>
      <c r="D25" s="185"/>
      <c r="M25" s="6"/>
      <c r="N25" s="207" t="s">
        <v>56</v>
      </c>
      <c r="O25" s="207"/>
      <c r="P25" s="207"/>
    </row>
    <row r="26" spans="1:17" s="19" customFormat="1" ht="17.25"/>
    <row r="27" spans="1:17" s="19" customFormat="1" ht="20.45" customHeight="1">
      <c r="E27" s="186" t="s">
        <v>39</v>
      </c>
      <c r="F27" s="186"/>
      <c r="G27" s="229"/>
      <c r="H27" s="229"/>
      <c r="I27" s="229"/>
      <c r="J27" s="74"/>
      <c r="K27" s="19" t="s">
        <v>40</v>
      </c>
      <c r="M27" s="6"/>
      <c r="N27" s="207" t="s">
        <v>56</v>
      </c>
      <c r="O27" s="207"/>
      <c r="P27" s="207"/>
    </row>
    <row r="28" spans="1:17" s="19" customFormat="1" ht="28.9" customHeight="1"/>
    <row r="29" spans="1:17" s="19" customFormat="1" ht="17.25">
      <c r="A29" s="19" t="s">
        <v>89</v>
      </c>
    </row>
    <row r="30" spans="1:17" s="19" customFormat="1" ht="17.25">
      <c r="A30" s="19" t="s">
        <v>90</v>
      </c>
    </row>
    <row r="31" spans="1:17" s="19" customFormat="1" ht="17.25"/>
    <row r="32" spans="1:17" s="19" customFormat="1" ht="17.25"/>
    <row r="33" spans="1:12" s="19" customFormat="1" ht="20.45" customHeight="1">
      <c r="C33" s="19" t="s">
        <v>37</v>
      </c>
      <c r="D33" s="186" t="s">
        <v>42</v>
      </c>
      <c r="E33" s="186"/>
      <c r="F33" s="186"/>
      <c r="G33" s="206"/>
      <c r="H33" s="206"/>
      <c r="I33" s="206"/>
      <c r="J33" s="72"/>
      <c r="K33" s="19" t="s">
        <v>40</v>
      </c>
    </row>
    <row r="34" spans="1:12" s="19" customFormat="1" ht="17.25">
      <c r="G34" s="20"/>
      <c r="H34" s="20"/>
      <c r="I34" s="72"/>
      <c r="J34" s="72"/>
    </row>
    <row r="35" spans="1:12" s="19" customFormat="1" ht="17.25">
      <c r="G35" s="20"/>
      <c r="H35" s="20"/>
      <c r="I35" s="72"/>
      <c r="J35" s="72"/>
    </row>
    <row r="36" spans="1:12" s="19" customFormat="1" ht="20.45" customHeight="1">
      <c r="E36" s="186" t="s">
        <v>43</v>
      </c>
      <c r="F36" s="186"/>
      <c r="G36" s="206"/>
      <c r="H36" s="206"/>
      <c r="I36" s="206"/>
      <c r="J36" s="72"/>
      <c r="K36" s="19" t="s">
        <v>40</v>
      </c>
    </row>
    <row r="37" spans="1:12" s="19" customFormat="1" ht="17.25"/>
    <row r="46" spans="1:1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101" t="s">
        <v>66</v>
      </c>
      <c r="B49" s="101"/>
      <c r="C49" s="101" t="s">
        <v>67</v>
      </c>
      <c r="D49" s="101" t="s">
        <v>68</v>
      </c>
      <c r="E49" s="101" t="s">
        <v>69</v>
      </c>
      <c r="F49" s="101" t="s">
        <v>70</v>
      </c>
      <c r="G49" s="101" t="s">
        <v>71</v>
      </c>
      <c r="H49" s="76"/>
      <c r="I49" s="76"/>
      <c r="J49" s="76"/>
      <c r="K49" s="76"/>
      <c r="L49" s="76"/>
    </row>
    <row r="50" spans="1:12">
      <c r="A50" s="126"/>
      <c r="B50" s="126"/>
      <c r="C50" s="126"/>
      <c r="D50" s="126"/>
      <c r="E50" s="126"/>
      <c r="F50" s="126"/>
      <c r="G50" s="126"/>
      <c r="H50" s="76"/>
      <c r="I50" s="76"/>
      <c r="J50" s="76"/>
      <c r="K50" s="76"/>
      <c r="L50" s="76"/>
    </row>
    <row r="51" spans="1:12">
      <c r="A51" s="103">
        <f>$C$5</f>
        <v>0</v>
      </c>
      <c r="B51" s="103"/>
      <c r="C51" s="103">
        <f>C12</f>
        <v>0</v>
      </c>
      <c r="D51" s="103">
        <f>D12</f>
        <v>0</v>
      </c>
      <c r="E51" s="103">
        <f>E12</f>
        <v>0</v>
      </c>
      <c r="F51" s="103">
        <f>F12</f>
        <v>0</v>
      </c>
      <c r="G51" s="103">
        <f t="shared" ref="G51:G57" si="0">H12</f>
        <v>0</v>
      </c>
      <c r="H51" s="102"/>
      <c r="I51" s="76"/>
      <c r="J51" s="76"/>
      <c r="K51" s="126" t="str">
        <f>H6&amp;I6&amp;J6&amp;K6</f>
        <v>46()-</v>
      </c>
      <c r="L51" s="76"/>
    </row>
    <row r="52" spans="1:12">
      <c r="A52" s="103">
        <f t="shared" ref="A52:A60" si="1">$C$5</f>
        <v>0</v>
      </c>
      <c r="B52" s="103"/>
      <c r="C52" s="103">
        <f t="shared" ref="C52:C60" si="2">C13</f>
        <v>0</v>
      </c>
      <c r="D52" s="103">
        <f t="shared" ref="D52:D57" si="3">D13</f>
        <v>0</v>
      </c>
      <c r="E52" s="103">
        <f t="shared" ref="E52:F58" si="4">E13</f>
        <v>0</v>
      </c>
      <c r="F52" s="103">
        <f t="shared" si="4"/>
        <v>0</v>
      </c>
      <c r="G52" s="103">
        <f t="shared" si="0"/>
        <v>0</v>
      </c>
      <c r="H52" s="102"/>
      <c r="I52" s="76"/>
      <c r="J52" s="76"/>
      <c r="K52" s="76"/>
      <c r="L52" s="76"/>
    </row>
    <row r="53" spans="1:12">
      <c r="A53" s="103">
        <f t="shared" si="1"/>
        <v>0</v>
      </c>
      <c r="B53" s="103"/>
      <c r="C53" s="103">
        <f t="shared" si="2"/>
        <v>0</v>
      </c>
      <c r="D53" s="103">
        <f t="shared" si="3"/>
        <v>0</v>
      </c>
      <c r="E53" s="103">
        <f t="shared" si="4"/>
        <v>0</v>
      </c>
      <c r="F53" s="103">
        <f t="shared" si="4"/>
        <v>0</v>
      </c>
      <c r="G53" s="103">
        <f t="shared" si="0"/>
        <v>0</v>
      </c>
      <c r="H53" s="102"/>
      <c r="I53" s="76"/>
      <c r="J53" s="76"/>
      <c r="K53" s="76"/>
      <c r="L53" s="76"/>
    </row>
    <row r="54" spans="1:12">
      <c r="A54" s="103">
        <f t="shared" si="1"/>
        <v>0</v>
      </c>
      <c r="B54" s="103"/>
      <c r="C54" s="103">
        <f t="shared" si="2"/>
        <v>0</v>
      </c>
      <c r="D54" s="103">
        <f t="shared" si="3"/>
        <v>0</v>
      </c>
      <c r="E54" s="103">
        <f t="shared" si="4"/>
        <v>0</v>
      </c>
      <c r="F54" s="103">
        <f t="shared" si="4"/>
        <v>0</v>
      </c>
      <c r="G54" s="103">
        <f t="shared" si="0"/>
        <v>0</v>
      </c>
      <c r="H54" s="102"/>
      <c r="I54" s="76"/>
      <c r="J54" s="76"/>
      <c r="K54" s="76"/>
      <c r="L54" s="76"/>
    </row>
    <row r="55" spans="1:12">
      <c r="A55" s="103">
        <f t="shared" si="1"/>
        <v>0</v>
      </c>
      <c r="B55" s="103"/>
      <c r="C55" s="103">
        <f t="shared" si="2"/>
        <v>0</v>
      </c>
      <c r="D55" s="103">
        <f t="shared" si="3"/>
        <v>0</v>
      </c>
      <c r="E55" s="103">
        <f t="shared" si="4"/>
        <v>0</v>
      </c>
      <c r="F55" s="103">
        <f t="shared" si="4"/>
        <v>0</v>
      </c>
      <c r="G55" s="103">
        <f t="shared" si="0"/>
        <v>0</v>
      </c>
      <c r="H55" s="102"/>
      <c r="I55" s="76"/>
      <c r="J55" s="76"/>
      <c r="K55" s="76"/>
      <c r="L55" s="76"/>
    </row>
    <row r="56" spans="1:12">
      <c r="A56" s="103">
        <f t="shared" si="1"/>
        <v>0</v>
      </c>
      <c r="B56" s="103"/>
      <c r="C56" s="103">
        <f t="shared" si="2"/>
        <v>0</v>
      </c>
      <c r="D56" s="103">
        <f t="shared" si="3"/>
        <v>0</v>
      </c>
      <c r="E56" s="103">
        <f t="shared" si="4"/>
        <v>0</v>
      </c>
      <c r="F56" s="103">
        <f t="shared" si="4"/>
        <v>0</v>
      </c>
      <c r="G56" s="103">
        <f t="shared" si="0"/>
        <v>0</v>
      </c>
      <c r="H56" s="102"/>
      <c r="I56" s="76"/>
      <c r="J56" s="76"/>
      <c r="K56" s="76"/>
      <c r="L56" s="76"/>
    </row>
    <row r="57" spans="1:12">
      <c r="A57" s="103">
        <f t="shared" si="1"/>
        <v>0</v>
      </c>
      <c r="B57" s="103"/>
      <c r="C57" s="103">
        <f t="shared" si="2"/>
        <v>0</v>
      </c>
      <c r="D57" s="103">
        <f t="shared" si="3"/>
        <v>0</v>
      </c>
      <c r="E57" s="103">
        <f t="shared" si="4"/>
        <v>0</v>
      </c>
      <c r="F57" s="103">
        <f t="shared" si="4"/>
        <v>0</v>
      </c>
      <c r="G57" s="103">
        <f t="shared" si="0"/>
        <v>0</v>
      </c>
      <c r="H57" s="102"/>
      <c r="I57" s="76"/>
      <c r="J57" s="76"/>
      <c r="K57" s="76"/>
      <c r="L57" s="76"/>
    </row>
    <row r="58" spans="1:12">
      <c r="A58" s="103">
        <f t="shared" si="1"/>
        <v>0</v>
      </c>
      <c r="B58" s="103"/>
      <c r="C58" s="103">
        <f t="shared" si="2"/>
        <v>0</v>
      </c>
      <c r="D58" s="103">
        <f t="shared" ref="D58:F60" si="5">D19</f>
        <v>0</v>
      </c>
      <c r="E58" s="103">
        <f t="shared" si="4"/>
        <v>0</v>
      </c>
      <c r="F58" s="103">
        <f t="shared" si="4"/>
        <v>0</v>
      </c>
      <c r="G58" s="103">
        <f t="shared" ref="G58:G60" si="6">H19</f>
        <v>0</v>
      </c>
      <c r="H58" s="102"/>
      <c r="I58" s="76"/>
      <c r="J58" s="76"/>
      <c r="K58" s="76"/>
      <c r="L58" s="76"/>
    </row>
    <row r="59" spans="1:12">
      <c r="A59" s="103">
        <f t="shared" si="1"/>
        <v>0</v>
      </c>
      <c r="B59" s="103"/>
      <c r="C59" s="103">
        <f t="shared" si="2"/>
        <v>0</v>
      </c>
      <c r="D59" s="103">
        <f>D20</f>
        <v>0</v>
      </c>
      <c r="E59" s="103">
        <f t="shared" ref="E59:F59" si="7">E20</f>
        <v>0</v>
      </c>
      <c r="F59" s="103">
        <f t="shared" si="7"/>
        <v>0</v>
      </c>
      <c r="G59" s="103">
        <f>H20</f>
        <v>0</v>
      </c>
      <c r="H59" s="102"/>
      <c r="I59" s="76"/>
      <c r="J59" s="76"/>
      <c r="K59" s="76"/>
      <c r="L59" s="76"/>
    </row>
    <row r="60" spans="1:12">
      <c r="A60" s="103">
        <f t="shared" si="1"/>
        <v>0</v>
      </c>
      <c r="B60" s="103"/>
      <c r="C60" s="103">
        <f t="shared" si="2"/>
        <v>0</v>
      </c>
      <c r="D60" s="103">
        <f t="shared" si="5"/>
        <v>0</v>
      </c>
      <c r="E60" s="103">
        <f t="shared" si="5"/>
        <v>0</v>
      </c>
      <c r="F60" s="103">
        <f t="shared" si="5"/>
        <v>0</v>
      </c>
      <c r="G60" s="103">
        <f t="shared" si="6"/>
        <v>0</v>
      </c>
      <c r="H60" s="102"/>
      <c r="I60" s="76"/>
      <c r="J60" s="76"/>
      <c r="K60" s="76"/>
      <c r="L60" s="76"/>
    </row>
    <row r="61" spans="1:12">
      <c r="A61" s="103"/>
      <c r="B61" s="103"/>
      <c r="C61" s="103">
        <f>10-COUNT($C$51:$C$60)</f>
        <v>0</v>
      </c>
      <c r="D61" s="103"/>
      <c r="E61" s="103"/>
      <c r="F61" s="103"/>
      <c r="G61" s="103">
        <f>10-COUNT(G51:G60)</f>
        <v>0</v>
      </c>
      <c r="H61" s="102"/>
      <c r="I61" s="76"/>
      <c r="J61" s="76"/>
      <c r="K61" s="76"/>
      <c r="L61" s="76"/>
    </row>
    <row r="62" spans="1:12">
      <c r="A62" s="125"/>
      <c r="B62" s="125"/>
      <c r="C62" s="125"/>
      <c r="D62" s="125"/>
      <c r="E62" s="125"/>
      <c r="F62" s="125"/>
      <c r="G62" s="125"/>
      <c r="H62" s="102"/>
      <c r="I62" s="76"/>
      <c r="J62" s="76"/>
      <c r="K62" s="76"/>
      <c r="L62" s="76"/>
    </row>
    <row r="63" spans="1:12">
      <c r="A63" s="125"/>
      <c r="B63" s="125"/>
      <c r="C63" s="125"/>
      <c r="D63" s="125"/>
      <c r="E63" s="125"/>
      <c r="F63" s="125"/>
      <c r="G63" s="125"/>
      <c r="H63" s="102"/>
      <c r="I63" s="76"/>
      <c r="J63" s="76"/>
      <c r="K63" s="76"/>
      <c r="L63" s="76"/>
    </row>
    <row r="64" spans="1:12">
      <c r="A64" s="102"/>
      <c r="B64" s="102"/>
      <c r="C64" s="102"/>
      <c r="D64" s="102"/>
      <c r="E64" s="102"/>
      <c r="F64" s="102"/>
      <c r="G64" s="102"/>
      <c r="H64" s="102"/>
      <c r="I64" s="76"/>
      <c r="J64" s="76"/>
      <c r="K64" s="76"/>
      <c r="L64" s="76"/>
    </row>
    <row r="65" spans="1:12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2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2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1:12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2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2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2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1:1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1:1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1:12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1:12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1:12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1:12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1:12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1:12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</row>
    <row r="185" spans="1:12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</row>
    <row r="186" spans="1:12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</row>
    <row r="187" spans="1:12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</row>
    <row r="188" spans="1:12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</row>
    <row r="189" spans="1:12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</row>
    <row r="190" spans="1:12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</row>
    <row r="191" spans="1:12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</row>
    <row r="192" spans="1:12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</row>
    <row r="193" spans="1:12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</row>
    <row r="194" spans="1:12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</row>
    <row r="195" spans="1:12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</row>
    <row r="196" spans="1:12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</row>
    <row r="197" spans="1:12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</row>
    <row r="198" spans="1:12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</row>
    <row r="199" spans="1:12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</row>
    <row r="200" spans="1:12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</row>
    <row r="201" spans="1:12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</row>
    <row r="202" spans="1:12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</row>
    <row r="203" spans="1:12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</row>
    <row r="204" spans="1:12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</row>
    <row r="205" spans="1:12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</row>
    <row r="206" spans="1:12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</row>
    <row r="207" spans="1:12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</row>
    <row r="208" spans="1:12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</row>
    <row r="209" spans="1:12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</row>
    <row r="210" spans="1:12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</row>
    <row r="211" spans="1:12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</row>
    <row r="212" spans="1:12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</row>
    <row r="213" spans="1:12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</row>
    <row r="214" spans="1:12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</row>
    <row r="215" spans="1:12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</row>
    <row r="216" spans="1:12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</row>
    <row r="217" spans="1:12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</row>
    <row r="218" spans="1:12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</row>
    <row r="219" spans="1:12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</row>
    <row r="220" spans="1:12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</row>
    <row r="221" spans="1:12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</row>
    <row r="222" spans="1:12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</row>
    <row r="223" spans="1:12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</row>
    <row r="224" spans="1:12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</row>
    <row r="225" spans="1:12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</row>
    <row r="226" spans="1:12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</row>
    <row r="227" spans="1:12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</row>
    <row r="228" spans="1:12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</row>
    <row r="229" spans="1:12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</row>
    <row r="230" spans="1:12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</row>
    <row r="231" spans="1:12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</row>
    <row r="232" spans="1:12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</row>
    <row r="233" spans="1:12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</row>
    <row r="234" spans="1:12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</row>
    <row r="235" spans="1:12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</row>
    <row r="236" spans="1:12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</row>
    <row r="237" spans="1:12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</row>
    <row r="238" spans="1:12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</row>
    <row r="239" spans="1:12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</row>
    <row r="240" spans="1:12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</row>
    <row r="241" spans="1:12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</row>
    <row r="242" spans="1:12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</row>
    <row r="243" spans="1:12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</row>
    <row r="244" spans="1:12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</row>
    <row r="245" spans="1:12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</row>
    <row r="246" spans="1:12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</row>
    <row r="247" spans="1:12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</row>
    <row r="248" spans="1:12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</row>
    <row r="249" spans="1:12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</row>
    <row r="250" spans="1:12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</row>
    <row r="251" spans="1:12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</row>
    <row r="252" spans="1:12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</row>
    <row r="253" spans="1:12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</row>
    <row r="254" spans="1:12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</row>
    <row r="255" spans="1:12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</row>
    <row r="256" spans="1:12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</row>
    <row r="257" spans="1:12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</row>
    <row r="258" spans="1:12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</row>
    <row r="259" spans="1:12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</row>
    <row r="260" spans="1:12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</row>
    <row r="261" spans="1:12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</row>
    <row r="262" spans="1:12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</row>
    <row r="263" spans="1:12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</row>
    <row r="264" spans="1:12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</row>
    <row r="265" spans="1:12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</row>
    <row r="266" spans="1:1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</row>
    <row r="267" spans="1:12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</row>
    <row r="268" spans="1:12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</row>
    <row r="269" spans="1:12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</row>
    <row r="270" spans="1:12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</row>
    <row r="271" spans="1:12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</row>
    <row r="272" spans="1:12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</row>
    <row r="273" spans="1:12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</row>
    <row r="274" spans="1:12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</row>
    <row r="275" spans="1:12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</row>
    <row r="276" spans="1:12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</row>
    <row r="277" spans="1:12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</row>
    <row r="278" spans="1:12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</row>
    <row r="279" spans="1:12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</row>
    <row r="280" spans="1:12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</row>
    <row r="281" spans="1:12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</row>
    <row r="282" spans="1:12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</row>
    <row r="283" spans="1:12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</row>
    <row r="284" spans="1:12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</row>
    <row r="285" spans="1:12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</row>
    <row r="286" spans="1:12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</row>
    <row r="287" spans="1:12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</row>
    <row r="288" spans="1:12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</row>
    <row r="289" spans="1:12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</row>
    <row r="290" spans="1:12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</row>
    <row r="291" spans="1:12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</row>
    <row r="292" spans="1:12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</row>
    <row r="293" spans="1:12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</row>
    <row r="294" spans="1:12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</row>
    <row r="295" spans="1:12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</row>
    <row r="296" spans="1:12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</row>
    <row r="297" spans="1:12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</row>
    <row r="298" spans="1:12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</row>
  </sheetData>
  <sheetProtection algorithmName="SHA-512" hashValue="JPR7YPOxK5t+poXhkYZ3JhG1ayyvsS0sgBKE4uSToaxRto7e+6Cdt2fZ7oLVLmhNB6DegC8VGrKUO4xm1Lwcew==" saltValue="TXEG+pcszaX66IPyM6MUuw==" spinCount="100000" sheet="1" objects="1" scenarios="1"/>
  <protectedRanges>
    <protectedRange sqref="F5 J5 I6 K6 D7 C5:C8 H8 C12:K21 C25 G27 C33:G33 G36" name="範囲2"/>
  </protectedRanges>
  <mergeCells count="55">
    <mergeCell ref="N25:P25"/>
    <mergeCell ref="N27:P27"/>
    <mergeCell ref="A9:F9"/>
    <mergeCell ref="G9:K9"/>
    <mergeCell ref="A1:K1"/>
    <mergeCell ref="A3:K3"/>
    <mergeCell ref="F5:G5"/>
    <mergeCell ref="A7:A8"/>
    <mergeCell ref="D7:G7"/>
    <mergeCell ref="H7:K7"/>
    <mergeCell ref="C8:E8"/>
    <mergeCell ref="H18:K18"/>
    <mergeCell ref="H13:K13"/>
    <mergeCell ref="H14:K14"/>
    <mergeCell ref="H8:K8"/>
    <mergeCell ref="G27:I27"/>
    <mergeCell ref="E36:F36"/>
    <mergeCell ref="H19:K19"/>
    <mergeCell ref="H20:K20"/>
    <mergeCell ref="H21:K21"/>
    <mergeCell ref="G33:I33"/>
    <mergeCell ref="G36:I36"/>
    <mergeCell ref="C25:D25"/>
    <mergeCell ref="E27:F27"/>
    <mergeCell ref="D33:F33"/>
    <mergeCell ref="A5:B5"/>
    <mergeCell ref="A6:B6"/>
    <mergeCell ref="A12:B12"/>
    <mergeCell ref="A13:B13"/>
    <mergeCell ref="A14:B14"/>
    <mergeCell ref="A21:B21"/>
    <mergeCell ref="A10:B11"/>
    <mergeCell ref="C6:F6"/>
    <mergeCell ref="A20:B20"/>
    <mergeCell ref="M10:Q13"/>
    <mergeCell ref="M15:Q16"/>
    <mergeCell ref="M18:Q19"/>
    <mergeCell ref="C10:E10"/>
    <mergeCell ref="A15:B15"/>
    <mergeCell ref="H16:K16"/>
    <mergeCell ref="H17:K17"/>
    <mergeCell ref="H15:K15"/>
    <mergeCell ref="F10:F11"/>
    <mergeCell ref="G10:G11"/>
    <mergeCell ref="H10:K11"/>
    <mergeCell ref="H12:K12"/>
    <mergeCell ref="A16:B16"/>
    <mergeCell ref="A17:B17"/>
    <mergeCell ref="A18:B18"/>
    <mergeCell ref="A19:B19"/>
    <mergeCell ref="H5:I5"/>
    <mergeCell ref="J5:K5"/>
    <mergeCell ref="M5:N5"/>
    <mergeCell ref="O5:Q5"/>
    <mergeCell ref="M6:Q7"/>
  </mergeCells>
  <phoneticPr fontId="1"/>
  <dataValidations count="3">
    <dataValidation imeMode="hiragana" allowBlank="1" showInputMessage="1" showErrorMessage="1" sqref="C5 G12:K21 C6:F6 D7:G7 C12:D21 G27:I27 C25:D25 G36:I36"/>
    <dataValidation imeMode="halfKatakana" allowBlank="1" showInputMessage="1" showErrorMessage="1" sqref="E12:E21"/>
    <dataValidation imeMode="halfAlpha" allowBlank="1" showInputMessage="1" showErrorMessage="1" sqref="F12:F21 F5:G5 H6:K6 C7 C8:E8 H8"/>
  </dataValidation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Q61"/>
  <sheetViews>
    <sheetView zoomScale="75" zoomScaleNormal="75" workbookViewId="0">
      <selection sqref="A1:I1"/>
    </sheetView>
  </sheetViews>
  <sheetFormatPr defaultColWidth="8.75" defaultRowHeight="14.25"/>
  <cols>
    <col min="1" max="1" width="11" style="52" customWidth="1"/>
    <col min="2" max="2" width="4.25" style="52" customWidth="1"/>
    <col min="3" max="3" width="17" style="52" customWidth="1"/>
    <col min="4" max="4" width="17.875" style="52" customWidth="1"/>
    <col min="5" max="5" width="19" style="52" customWidth="1"/>
    <col min="6" max="6" width="7.625" style="52" customWidth="1"/>
    <col min="7" max="7" width="16.25" style="52" customWidth="1"/>
    <col min="8" max="8" width="7.375" style="52" customWidth="1"/>
    <col min="9" max="9" width="3.75" style="52" customWidth="1"/>
    <col min="10" max="10" width="4.625" style="52" customWidth="1"/>
    <col min="11" max="11" width="17.75" style="52" customWidth="1"/>
    <col min="12" max="16384" width="8.75" style="52"/>
  </cols>
  <sheetData>
    <row r="1" spans="1:17" ht="19.149999999999999" customHeight="1">
      <c r="A1" s="247" t="str">
        <f>高学年女子!A1</f>
        <v>第４９回鹿児島県スポーツ少年団競技別交歓大会</v>
      </c>
      <c r="B1" s="247"/>
      <c r="C1" s="247"/>
      <c r="D1" s="247"/>
      <c r="E1" s="247"/>
      <c r="F1" s="247"/>
      <c r="G1" s="247"/>
      <c r="H1" s="247"/>
      <c r="I1" s="247"/>
    </row>
    <row r="2" spans="1:17" ht="9" customHeight="1"/>
    <row r="3" spans="1:17" ht="27.6" customHeight="1">
      <c r="A3" s="273" t="s">
        <v>51</v>
      </c>
      <c r="B3" s="273"/>
      <c r="C3" s="273"/>
      <c r="D3" s="273"/>
      <c r="E3" s="273"/>
      <c r="F3" s="273"/>
      <c r="G3" s="273"/>
      <c r="H3" s="273"/>
      <c r="I3" s="273"/>
    </row>
    <row r="4" spans="1:17" ht="9" customHeight="1" thickBot="1"/>
    <row r="5" spans="1:17" ht="65.45" customHeight="1" thickBot="1">
      <c r="A5" s="276" t="s">
        <v>33</v>
      </c>
      <c r="B5" s="277"/>
      <c r="C5" s="98" t="str">
        <f>IF(高学年女子!$C$5="","",高学年女子!$C$5)</f>
        <v/>
      </c>
      <c r="D5" s="99" t="s">
        <v>29</v>
      </c>
      <c r="E5" s="53" t="s">
        <v>25</v>
      </c>
      <c r="F5" s="274" t="str">
        <f>IF(高学年女子!$F$5="","",高学年女子!$F$5)</f>
        <v/>
      </c>
      <c r="G5" s="275"/>
      <c r="H5" s="279" t="s">
        <v>82</v>
      </c>
      <c r="I5" s="280"/>
      <c r="J5" s="280" t="str">
        <f>IF(高学年女子!J5="","",高学年女子!J5)</f>
        <v/>
      </c>
      <c r="K5" s="281" t="str">
        <f>IF(高学年女子!K5="","",高学年女子!K5)</f>
        <v/>
      </c>
    </row>
    <row r="6" spans="1:17" ht="65.45" customHeight="1" thickBot="1">
      <c r="A6" s="276" t="s">
        <v>20</v>
      </c>
      <c r="B6" s="277"/>
      <c r="C6" s="278" t="str">
        <f>IF(高学年女子!$C$6="","",高学年女子!$C$6)</f>
        <v/>
      </c>
      <c r="D6" s="278"/>
      <c r="E6" s="278"/>
      <c r="F6" s="278"/>
      <c r="G6" s="130" t="s">
        <v>27</v>
      </c>
      <c r="H6" s="285" t="str">
        <f>IF(高学年女子!I6="","",高学年女子!K51)</f>
        <v/>
      </c>
      <c r="I6" s="286"/>
      <c r="J6" s="286"/>
      <c r="K6" s="287"/>
      <c r="L6" s="127"/>
    </row>
    <row r="7" spans="1:17" ht="32.450000000000003" customHeight="1">
      <c r="A7" s="268" t="s">
        <v>21</v>
      </c>
      <c r="B7" s="135" t="s">
        <v>30</v>
      </c>
      <c r="C7" s="136" t="str">
        <f>IF(高学年女子!C7="","",高学年女子!C7)</f>
        <v/>
      </c>
      <c r="D7" s="270" t="str">
        <f>IF(高学年女子!$D$7="","",高学年女子!$D$7)</f>
        <v/>
      </c>
      <c r="E7" s="270"/>
      <c r="F7" s="270"/>
      <c r="G7" s="271"/>
      <c r="H7" s="282" t="s">
        <v>83</v>
      </c>
      <c r="I7" s="283"/>
      <c r="J7" s="283"/>
      <c r="K7" s="284"/>
    </row>
    <row r="8" spans="1:17" ht="32.450000000000003" customHeight="1" thickBot="1">
      <c r="A8" s="269"/>
      <c r="B8" s="79" t="s">
        <v>31</v>
      </c>
      <c r="C8" s="257" t="str">
        <f>IF(高学年女子!$C$8="","",高学年女子!$C$8)</f>
        <v/>
      </c>
      <c r="D8" s="257"/>
      <c r="E8" s="257"/>
      <c r="F8" s="96"/>
      <c r="G8" s="57"/>
      <c r="H8" s="288" t="str">
        <f>IF(高学年女子!$H$8="","",高学年女子!$H$8)</f>
        <v/>
      </c>
      <c r="I8" s="289"/>
      <c r="J8" s="289"/>
      <c r="K8" s="290"/>
    </row>
    <row r="9" spans="1:17" ht="48.6" customHeight="1" thickBot="1">
      <c r="A9" s="258" t="s">
        <v>52</v>
      </c>
      <c r="B9" s="259"/>
      <c r="C9" s="259"/>
      <c r="D9" s="259"/>
      <c r="E9" s="259"/>
      <c r="F9" s="260"/>
      <c r="G9" s="211" t="s">
        <v>32</v>
      </c>
      <c r="H9" s="212"/>
      <c r="I9" s="213"/>
      <c r="J9" s="213"/>
      <c r="K9" s="214"/>
    </row>
    <row r="10" spans="1:17" ht="48.6" customHeight="1">
      <c r="A10" s="261" t="s">
        <v>35</v>
      </c>
      <c r="B10" s="262"/>
      <c r="C10" s="265" t="s">
        <v>23</v>
      </c>
      <c r="D10" s="266"/>
      <c r="E10" s="267"/>
      <c r="F10" s="272" t="s">
        <v>24</v>
      </c>
      <c r="G10" s="183" t="s">
        <v>46</v>
      </c>
      <c r="H10" s="184" t="s">
        <v>1</v>
      </c>
      <c r="I10" s="174"/>
      <c r="J10" s="174"/>
      <c r="K10" s="182"/>
      <c r="M10" s="230" t="s">
        <v>55</v>
      </c>
      <c r="N10" s="231"/>
      <c r="O10" s="231"/>
      <c r="P10" s="231"/>
      <c r="Q10" s="232"/>
    </row>
    <row r="11" spans="1:17" ht="48.6" customHeight="1">
      <c r="A11" s="263"/>
      <c r="B11" s="264"/>
      <c r="C11" s="80" t="s">
        <v>44</v>
      </c>
      <c r="D11" s="80" t="s">
        <v>45</v>
      </c>
      <c r="E11" s="80" t="s">
        <v>57</v>
      </c>
      <c r="F11" s="272"/>
      <c r="G11" s="183"/>
      <c r="H11" s="184"/>
      <c r="I11" s="174"/>
      <c r="J11" s="174"/>
      <c r="K11" s="182"/>
      <c r="M11" s="233"/>
      <c r="N11" s="234"/>
      <c r="O11" s="234"/>
      <c r="P11" s="234"/>
      <c r="Q11" s="235"/>
    </row>
    <row r="12" spans="1:17" ht="48.6" customHeight="1">
      <c r="A12" s="248">
        <v>1</v>
      </c>
      <c r="B12" s="249"/>
      <c r="C12" s="82"/>
      <c r="D12" s="82"/>
      <c r="E12" s="83"/>
      <c r="F12" s="84"/>
      <c r="G12" s="128"/>
      <c r="H12" s="240"/>
      <c r="I12" s="241"/>
      <c r="J12" s="241"/>
      <c r="K12" s="242"/>
      <c r="M12" s="233"/>
      <c r="N12" s="234"/>
      <c r="O12" s="234"/>
      <c r="P12" s="234"/>
      <c r="Q12" s="235"/>
    </row>
    <row r="13" spans="1:17" ht="48.6" customHeight="1" thickBot="1">
      <c r="A13" s="248">
        <v>2</v>
      </c>
      <c r="B13" s="249"/>
      <c r="C13" s="82"/>
      <c r="D13" s="82"/>
      <c r="E13" s="83"/>
      <c r="F13" s="84"/>
      <c r="G13" s="128"/>
      <c r="H13" s="243"/>
      <c r="I13" s="244"/>
      <c r="J13" s="244"/>
      <c r="K13" s="245"/>
      <c r="M13" s="236"/>
      <c r="N13" s="237"/>
      <c r="O13" s="237"/>
      <c r="P13" s="237"/>
      <c r="Q13" s="238"/>
    </row>
    <row r="14" spans="1:17" ht="48.6" customHeight="1">
      <c r="A14" s="248">
        <v>3</v>
      </c>
      <c r="B14" s="249"/>
      <c r="C14" s="82"/>
      <c r="D14" s="82"/>
      <c r="E14" s="83"/>
      <c r="F14" s="84"/>
      <c r="G14" s="128"/>
      <c r="H14" s="243"/>
      <c r="I14" s="244"/>
      <c r="J14" s="244"/>
      <c r="K14" s="245"/>
    </row>
    <row r="15" spans="1:17" ht="48.6" customHeight="1">
      <c r="A15" s="248">
        <v>4</v>
      </c>
      <c r="B15" s="249"/>
      <c r="C15" s="82"/>
      <c r="D15" s="82"/>
      <c r="E15" s="83"/>
      <c r="F15" s="84"/>
      <c r="G15" s="128"/>
      <c r="H15" s="240"/>
      <c r="I15" s="241"/>
      <c r="J15" s="241"/>
      <c r="K15" s="242"/>
      <c r="M15" s="239" t="str">
        <f>IF(C61&lt;4,"3人以下の選手数では
エントリーできません
４人入力するとこれは消えます","")</f>
        <v>3人以下の選手数では
エントリーできません
４人入力するとこれは消えます</v>
      </c>
      <c r="N15" s="239"/>
      <c r="O15" s="239"/>
      <c r="P15" s="239"/>
      <c r="Q15" s="239"/>
    </row>
    <row r="16" spans="1:17" ht="48.6" customHeight="1">
      <c r="A16" s="248">
        <v>5</v>
      </c>
      <c r="B16" s="249"/>
      <c r="C16" s="82"/>
      <c r="D16" s="82"/>
      <c r="E16" s="83"/>
      <c r="F16" s="84"/>
      <c r="G16" s="128"/>
      <c r="H16" s="240"/>
      <c r="I16" s="241"/>
      <c r="J16" s="241"/>
      <c r="K16" s="242"/>
      <c r="M16" s="239"/>
      <c r="N16" s="239"/>
      <c r="O16" s="239"/>
      <c r="P16" s="239"/>
      <c r="Q16" s="239"/>
    </row>
    <row r="17" spans="1:17" ht="48.6" customHeight="1">
      <c r="A17" s="248">
        <v>6</v>
      </c>
      <c r="B17" s="249"/>
      <c r="C17" s="81"/>
      <c r="D17" s="82"/>
      <c r="E17" s="83"/>
      <c r="F17" s="84"/>
      <c r="G17" s="128"/>
      <c r="H17" s="240"/>
      <c r="I17" s="241"/>
      <c r="J17" s="241"/>
      <c r="K17" s="242"/>
    </row>
    <row r="18" spans="1:17" ht="48.6" customHeight="1">
      <c r="A18" s="248">
        <v>7</v>
      </c>
      <c r="B18" s="249"/>
      <c r="C18" s="81"/>
      <c r="D18" s="82"/>
      <c r="E18" s="83"/>
      <c r="F18" s="84"/>
      <c r="G18" s="128"/>
      <c r="H18" s="240"/>
      <c r="I18" s="241"/>
      <c r="J18" s="241"/>
      <c r="K18" s="242"/>
      <c r="M18" s="173" t="str">
        <f>IF(G61&gt;2,"他の団からの補充は2人までです","")</f>
        <v/>
      </c>
      <c r="N18" s="173"/>
      <c r="O18" s="173"/>
      <c r="P18" s="173"/>
      <c r="Q18" s="173"/>
    </row>
    <row r="19" spans="1:17" ht="48.6" customHeight="1">
      <c r="A19" s="248">
        <v>8</v>
      </c>
      <c r="B19" s="249"/>
      <c r="C19" s="81"/>
      <c r="D19" s="82"/>
      <c r="E19" s="83"/>
      <c r="F19" s="84"/>
      <c r="G19" s="128"/>
      <c r="H19" s="240"/>
      <c r="I19" s="241"/>
      <c r="J19" s="241"/>
      <c r="K19" s="242"/>
      <c r="M19" s="173"/>
      <c r="N19" s="173"/>
      <c r="O19" s="173"/>
      <c r="P19" s="173"/>
      <c r="Q19" s="173"/>
    </row>
    <row r="20" spans="1:17" ht="48.6" customHeight="1">
      <c r="A20" s="248">
        <v>9</v>
      </c>
      <c r="B20" s="249"/>
      <c r="C20" s="81"/>
      <c r="D20" s="82"/>
      <c r="E20" s="83"/>
      <c r="F20" s="84"/>
      <c r="G20" s="128"/>
      <c r="H20" s="240"/>
      <c r="I20" s="241"/>
      <c r="J20" s="241"/>
      <c r="K20" s="242"/>
    </row>
    <row r="21" spans="1:17" ht="48.6" customHeight="1" thickBot="1">
      <c r="A21" s="250">
        <v>10</v>
      </c>
      <c r="B21" s="251"/>
      <c r="C21" s="85"/>
      <c r="D21" s="86"/>
      <c r="E21" s="87"/>
      <c r="F21" s="88"/>
      <c r="G21" s="129"/>
      <c r="H21" s="254"/>
      <c r="I21" s="255"/>
      <c r="J21" s="255"/>
      <c r="K21" s="256"/>
    </row>
    <row r="23" spans="1:17" s="59" customFormat="1" ht="17.25">
      <c r="A23" s="59" t="s">
        <v>36</v>
      </c>
    </row>
    <row r="24" spans="1:17" s="59" customFormat="1" ht="17.25"/>
    <row r="25" spans="1:17" s="59" customFormat="1" ht="17.25">
      <c r="C25" s="252" t="str">
        <f>高学年女子!C25</f>
        <v>令和　３　年　 　月　   日</v>
      </c>
      <c r="D25" s="252"/>
    </row>
    <row r="26" spans="1:17" s="59" customFormat="1" ht="17.25"/>
    <row r="27" spans="1:17" s="59" customFormat="1" ht="20.45" customHeight="1">
      <c r="E27" s="246" t="s">
        <v>39</v>
      </c>
      <c r="F27" s="246"/>
      <c r="G27" s="253" t="str">
        <f>IF(高学年女子!G27="","",高学年女子!G27)</f>
        <v/>
      </c>
      <c r="H27" s="253"/>
      <c r="I27" s="59" t="s">
        <v>40</v>
      </c>
    </row>
    <row r="28" spans="1:17" s="59" customFormat="1" ht="28.9" customHeight="1"/>
    <row r="29" spans="1:17" s="59" customFormat="1" ht="17.25">
      <c r="A29" s="59" t="str">
        <f>高学年女子!A29</f>
        <v>　上記の選手及び指導者は，令和３年度スポーツ少年団員と指導者として登録していることを認め，</v>
      </c>
    </row>
    <row r="30" spans="1:17" s="59" customFormat="1" ht="17.25">
      <c r="A30" s="59" t="s">
        <v>41</v>
      </c>
    </row>
    <row r="31" spans="1:17" s="59" customFormat="1" ht="17.25"/>
    <row r="32" spans="1:17" s="59" customFormat="1" ht="17.25"/>
    <row r="33" spans="3:9" s="59" customFormat="1" ht="20.45" customHeight="1">
      <c r="C33" s="59" t="s">
        <v>37</v>
      </c>
      <c r="D33" s="246" t="s">
        <v>42</v>
      </c>
      <c r="E33" s="246"/>
      <c r="F33" s="246"/>
      <c r="G33" s="247"/>
      <c r="H33" s="247"/>
      <c r="I33" s="59" t="s">
        <v>40</v>
      </c>
    </row>
    <row r="34" spans="3:9" s="59" customFormat="1" ht="17.25">
      <c r="G34" s="58"/>
      <c r="H34" s="58"/>
    </row>
    <row r="35" spans="3:9" s="59" customFormat="1" ht="17.25">
      <c r="G35" s="58"/>
      <c r="H35" s="58"/>
    </row>
    <row r="36" spans="3:9" s="59" customFormat="1" ht="20.45" customHeight="1">
      <c r="E36" s="246" t="s">
        <v>43</v>
      </c>
      <c r="F36" s="246"/>
      <c r="G36" s="247"/>
      <c r="H36" s="247"/>
      <c r="I36" s="59" t="s">
        <v>40</v>
      </c>
    </row>
    <row r="37" spans="3:9" s="59" customFormat="1" ht="17.25"/>
    <row r="51" spans="1:7">
      <c r="A51" s="61" t="str">
        <f>$C$5</f>
        <v/>
      </c>
      <c r="B51" s="61"/>
      <c r="C51" s="61">
        <f>C12</f>
        <v>0</v>
      </c>
      <c r="D51" s="61">
        <f>D12</f>
        <v>0</v>
      </c>
      <c r="E51" s="61">
        <f>E12</f>
        <v>0</v>
      </c>
      <c r="F51" s="61">
        <f>F12</f>
        <v>0</v>
      </c>
      <c r="G51" s="61">
        <f t="shared" ref="G51:G57" si="0">H12</f>
        <v>0</v>
      </c>
    </row>
    <row r="52" spans="1:7">
      <c r="A52" s="61" t="str">
        <f t="shared" ref="A52:A60" si="1">$C$5</f>
        <v/>
      </c>
      <c r="B52" s="61"/>
      <c r="C52" s="61">
        <f t="shared" ref="C52:F60" si="2">C13</f>
        <v>0</v>
      </c>
      <c r="D52" s="61">
        <f t="shared" ref="D52:D57" si="3">D13</f>
        <v>0</v>
      </c>
      <c r="E52" s="61">
        <f t="shared" ref="E52:F59" si="4">E13</f>
        <v>0</v>
      </c>
      <c r="F52" s="61">
        <f t="shared" si="4"/>
        <v>0</v>
      </c>
      <c r="G52" s="61">
        <f t="shared" si="0"/>
        <v>0</v>
      </c>
    </row>
    <row r="53" spans="1:7">
      <c r="A53" s="61" t="str">
        <f t="shared" si="1"/>
        <v/>
      </c>
      <c r="B53" s="61"/>
      <c r="C53" s="61">
        <f t="shared" si="2"/>
        <v>0</v>
      </c>
      <c r="D53" s="61">
        <f t="shared" si="3"/>
        <v>0</v>
      </c>
      <c r="E53" s="61">
        <f t="shared" si="4"/>
        <v>0</v>
      </c>
      <c r="F53" s="61">
        <f t="shared" si="4"/>
        <v>0</v>
      </c>
      <c r="G53" s="61">
        <f t="shared" si="0"/>
        <v>0</v>
      </c>
    </row>
    <row r="54" spans="1:7">
      <c r="A54" s="61" t="str">
        <f t="shared" si="1"/>
        <v/>
      </c>
      <c r="B54" s="61"/>
      <c r="C54" s="61">
        <f t="shared" si="2"/>
        <v>0</v>
      </c>
      <c r="D54" s="61">
        <f t="shared" si="3"/>
        <v>0</v>
      </c>
      <c r="E54" s="61">
        <f t="shared" si="4"/>
        <v>0</v>
      </c>
      <c r="F54" s="61">
        <f t="shared" si="4"/>
        <v>0</v>
      </c>
      <c r="G54" s="61">
        <f t="shared" si="0"/>
        <v>0</v>
      </c>
    </row>
    <row r="55" spans="1:7">
      <c r="A55" s="61" t="str">
        <f t="shared" si="1"/>
        <v/>
      </c>
      <c r="B55" s="61"/>
      <c r="C55" s="61">
        <f t="shared" si="2"/>
        <v>0</v>
      </c>
      <c r="D55" s="61">
        <f t="shared" si="3"/>
        <v>0</v>
      </c>
      <c r="E55" s="61">
        <f t="shared" si="4"/>
        <v>0</v>
      </c>
      <c r="F55" s="61">
        <f t="shared" si="4"/>
        <v>0</v>
      </c>
      <c r="G55" s="61">
        <f t="shared" si="0"/>
        <v>0</v>
      </c>
    </row>
    <row r="56" spans="1:7">
      <c r="A56" s="61" t="str">
        <f t="shared" si="1"/>
        <v/>
      </c>
      <c r="B56" s="61"/>
      <c r="C56" s="61">
        <f t="shared" si="2"/>
        <v>0</v>
      </c>
      <c r="D56" s="61">
        <f t="shared" si="3"/>
        <v>0</v>
      </c>
      <c r="E56" s="61">
        <f t="shared" si="4"/>
        <v>0</v>
      </c>
      <c r="F56" s="61">
        <f t="shared" si="4"/>
        <v>0</v>
      </c>
      <c r="G56" s="61">
        <f t="shared" si="0"/>
        <v>0</v>
      </c>
    </row>
    <row r="57" spans="1:7">
      <c r="A57" s="61" t="str">
        <f t="shared" si="1"/>
        <v/>
      </c>
      <c r="B57" s="61"/>
      <c r="C57" s="61">
        <f t="shared" si="2"/>
        <v>0</v>
      </c>
      <c r="D57" s="61">
        <f t="shared" si="3"/>
        <v>0</v>
      </c>
      <c r="E57" s="61">
        <f t="shared" si="4"/>
        <v>0</v>
      </c>
      <c r="F57" s="61">
        <f t="shared" si="4"/>
        <v>0</v>
      </c>
      <c r="G57" s="61">
        <f t="shared" si="0"/>
        <v>0</v>
      </c>
    </row>
    <row r="58" spans="1:7">
      <c r="A58" s="61" t="str">
        <f t="shared" si="1"/>
        <v/>
      </c>
      <c r="B58" s="61"/>
      <c r="C58" s="61">
        <f t="shared" si="2"/>
        <v>0</v>
      </c>
      <c r="D58" s="61">
        <f t="shared" si="2"/>
        <v>0</v>
      </c>
      <c r="E58" s="61">
        <f t="shared" si="4"/>
        <v>0</v>
      </c>
      <c r="F58" s="61">
        <f t="shared" si="4"/>
        <v>0</v>
      </c>
      <c r="G58" s="61">
        <f t="shared" ref="G58:G60" si="5">H19</f>
        <v>0</v>
      </c>
    </row>
    <row r="59" spans="1:7">
      <c r="A59" s="61" t="str">
        <f t="shared" si="1"/>
        <v/>
      </c>
      <c r="B59" s="61"/>
      <c r="C59" s="61">
        <f t="shared" si="2"/>
        <v>0</v>
      </c>
      <c r="D59" s="61">
        <f>D20</f>
        <v>0</v>
      </c>
      <c r="E59" s="61">
        <f t="shared" si="4"/>
        <v>0</v>
      </c>
      <c r="F59" s="61">
        <f t="shared" si="4"/>
        <v>0</v>
      </c>
      <c r="G59" s="61">
        <f>H20</f>
        <v>0</v>
      </c>
    </row>
    <row r="60" spans="1:7">
      <c r="A60" s="61" t="str">
        <f t="shared" si="1"/>
        <v/>
      </c>
      <c r="B60" s="61"/>
      <c r="C60" s="61">
        <f t="shared" si="2"/>
        <v>0</v>
      </c>
      <c r="D60" s="61">
        <f t="shared" si="2"/>
        <v>0</v>
      </c>
      <c r="E60" s="61">
        <f t="shared" si="2"/>
        <v>0</v>
      </c>
      <c r="F60" s="61">
        <f t="shared" si="2"/>
        <v>0</v>
      </c>
      <c r="G60" s="61">
        <f t="shared" si="5"/>
        <v>0</v>
      </c>
    </row>
    <row r="61" spans="1:7">
      <c r="A61" s="61"/>
      <c r="B61" s="61"/>
      <c r="C61" s="61">
        <f>10-COUNT($C$51:$C$60)</f>
        <v>0</v>
      </c>
      <c r="D61" s="61"/>
      <c r="E61" s="61"/>
      <c r="F61" s="61"/>
      <c r="G61" s="61">
        <f>10-COUNT(G51:G60)</f>
        <v>0</v>
      </c>
    </row>
  </sheetData>
  <sheetProtection algorithmName="SHA-512" hashValue="nu+9mbZjj1vSqazeiKJxpfSHj0t7Ndb1hmT4cHeB1ACCerFz0wSbvUaYX18CMEQPAIkF0c7tKDjLshPzx+ydRw==" saltValue="cwuVHJ8N98IKyRzbjBrtMQ==" spinCount="100000" sheet="1" objects="1" scenarios="1"/>
  <protectedRanges>
    <protectedRange sqref="C33:H33 G36 C12:J21" name="範囲1"/>
    <protectedRange sqref="C25 G27" name="範囲2"/>
    <protectedRange sqref="I6 K6 I8" name="範囲2_3"/>
  </protectedRanges>
  <mergeCells count="51">
    <mergeCell ref="J5:K5"/>
    <mergeCell ref="H7:K7"/>
    <mergeCell ref="G9:K9"/>
    <mergeCell ref="H10:K11"/>
    <mergeCell ref="H6:K6"/>
    <mergeCell ref="H8:K8"/>
    <mergeCell ref="A1:I1"/>
    <mergeCell ref="A3:I3"/>
    <mergeCell ref="F5:G5"/>
    <mergeCell ref="A5:B5"/>
    <mergeCell ref="A6:B6"/>
    <mergeCell ref="C6:F6"/>
    <mergeCell ref="H5:I5"/>
    <mergeCell ref="C8:E8"/>
    <mergeCell ref="A9:F9"/>
    <mergeCell ref="A10:B11"/>
    <mergeCell ref="C10:E10"/>
    <mergeCell ref="A12:B12"/>
    <mergeCell ref="A7:A8"/>
    <mergeCell ref="D7:G7"/>
    <mergeCell ref="F10:F11"/>
    <mergeCell ref="G10:G11"/>
    <mergeCell ref="A16:B16"/>
    <mergeCell ref="A17:B17"/>
    <mergeCell ref="A18:B18"/>
    <mergeCell ref="A13:B13"/>
    <mergeCell ref="A14:B14"/>
    <mergeCell ref="A15:B15"/>
    <mergeCell ref="E36:F36"/>
    <mergeCell ref="G36:H36"/>
    <mergeCell ref="A19:B19"/>
    <mergeCell ref="A20:B20"/>
    <mergeCell ref="A21:B21"/>
    <mergeCell ref="C25:D25"/>
    <mergeCell ref="E27:F27"/>
    <mergeCell ref="G27:H27"/>
    <mergeCell ref="D33:F33"/>
    <mergeCell ref="G33:H33"/>
    <mergeCell ref="H19:K19"/>
    <mergeCell ref="H20:K20"/>
    <mergeCell ref="H21:K21"/>
    <mergeCell ref="M10:Q13"/>
    <mergeCell ref="M15:Q16"/>
    <mergeCell ref="M18:Q19"/>
    <mergeCell ref="H12:K12"/>
    <mergeCell ref="H13:K13"/>
    <mergeCell ref="H14:K14"/>
    <mergeCell ref="H15:K15"/>
    <mergeCell ref="H16:K16"/>
    <mergeCell ref="H17:K17"/>
    <mergeCell ref="H18:K18"/>
  </mergeCells>
  <phoneticPr fontId="22"/>
  <dataValidations count="3">
    <dataValidation imeMode="hiragana" allowBlank="1" showInputMessage="1" showErrorMessage="1" sqref="G12:J21 C12:D21"/>
    <dataValidation imeMode="halfKatakana" allowBlank="1" showInputMessage="1" showErrorMessage="1" sqref="E12:E21"/>
    <dataValidation imeMode="halfAlpha" allowBlank="1" showInputMessage="1" showErrorMessage="1" sqref="F12:F21 H6 H8"/>
  </dataValidations>
  <pageMargins left="0.7" right="0.7" top="0.75" bottom="0.75" header="0.3" footer="0.3"/>
  <pageSetup paperSize="9" scale="6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84"/>
  <sheetViews>
    <sheetView zoomScale="75" zoomScaleNormal="75" zoomScaleSheetLayoutView="100" workbookViewId="0">
      <selection activeCell="C12" sqref="C12"/>
    </sheetView>
  </sheetViews>
  <sheetFormatPr defaultColWidth="8.75" defaultRowHeight="14.25"/>
  <cols>
    <col min="1" max="1" width="10.875" style="18" customWidth="1"/>
    <col min="2" max="2" width="4.375" style="18" customWidth="1"/>
    <col min="3" max="3" width="17" style="18" customWidth="1"/>
    <col min="4" max="4" width="17.875" style="18" customWidth="1"/>
    <col min="5" max="5" width="19" style="18" customWidth="1"/>
    <col min="6" max="6" width="7.625" style="18" customWidth="1"/>
    <col min="7" max="7" width="16.25" style="18" customWidth="1"/>
    <col min="8" max="8" width="7.25" style="18" customWidth="1"/>
    <col min="9" max="9" width="3.875" style="18" customWidth="1"/>
    <col min="10" max="10" width="4.75" style="18" customWidth="1"/>
    <col min="11" max="11" width="17.75" style="18" customWidth="1"/>
    <col min="12" max="16384" width="8.75" style="18"/>
  </cols>
  <sheetData>
    <row r="1" spans="1:17" ht="19.149999999999999" customHeight="1">
      <c r="A1" s="206" t="str">
        <f>高学年女子!A1</f>
        <v>第４９回鹿児島県スポーツ少年団競技別交歓大会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7" ht="9" customHeight="1"/>
    <row r="3" spans="1:17" ht="27.6" customHeight="1">
      <c r="A3" s="215" t="s">
        <v>34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7" ht="9" customHeight="1" thickBot="1"/>
    <row r="5" spans="1:17" ht="65.45" customHeight="1" thickBot="1">
      <c r="A5" s="276" t="s">
        <v>33</v>
      </c>
      <c r="B5" s="277"/>
      <c r="C5" s="98" t="str">
        <f>IF(高学年女子!$C$5="","",高学年女子!$C$5)</f>
        <v/>
      </c>
      <c r="D5" s="99" t="s">
        <v>29</v>
      </c>
      <c r="E5" s="53" t="s">
        <v>25</v>
      </c>
      <c r="F5" s="274" t="str">
        <f>IF(高学年女子!$F$5="","",高学年女子!$F$5)</f>
        <v/>
      </c>
      <c r="G5" s="274"/>
      <c r="H5" s="279" t="s">
        <v>26</v>
      </c>
      <c r="I5" s="280"/>
      <c r="J5" s="280" t="str">
        <f>IF(高学年女子!J5="","",高学年女子!J5)</f>
        <v/>
      </c>
      <c r="K5" s="281" t="str">
        <f>IF(高学年女子!K5="","",高学年女子!K5)</f>
        <v/>
      </c>
    </row>
    <row r="6" spans="1:17" ht="65.45" customHeight="1" thickBot="1">
      <c r="A6" s="276" t="s">
        <v>20</v>
      </c>
      <c r="B6" s="277"/>
      <c r="C6" s="278" t="str">
        <f>IF(高学年女子!$C$6="","",高学年女子!$C$6)</f>
        <v/>
      </c>
      <c r="D6" s="278"/>
      <c r="E6" s="278"/>
      <c r="F6" s="311"/>
      <c r="G6" s="55" t="s">
        <v>27</v>
      </c>
      <c r="H6" s="285" t="str">
        <f>IF(高学年女子!I6="","",高学年女子!K51)</f>
        <v/>
      </c>
      <c r="I6" s="286"/>
      <c r="J6" s="286"/>
      <c r="K6" s="287"/>
    </row>
    <row r="7" spans="1:17" ht="32.450000000000003" customHeight="1">
      <c r="A7" s="268" t="s">
        <v>21</v>
      </c>
      <c r="B7" s="78" t="s">
        <v>30</v>
      </c>
      <c r="C7" s="56" t="str">
        <f>IF(高学年女子!$C$7="","",高学年女子!$C$7)</f>
        <v/>
      </c>
      <c r="D7" s="310" t="str">
        <f>IF(高学年女子!$D$7="","",高学年女子!$D$7)</f>
        <v/>
      </c>
      <c r="E7" s="310"/>
      <c r="F7" s="310"/>
      <c r="G7" s="310"/>
      <c r="H7" s="282" t="s">
        <v>28</v>
      </c>
      <c r="I7" s="283"/>
      <c r="J7" s="283"/>
      <c r="K7" s="284"/>
    </row>
    <row r="8" spans="1:17" ht="32.450000000000003" customHeight="1" thickBot="1">
      <c r="A8" s="269"/>
      <c r="B8" s="79" t="s">
        <v>31</v>
      </c>
      <c r="C8" s="257" t="str">
        <f>IF(高学年女子!$C$8="","",高学年女子!$C$8)</f>
        <v/>
      </c>
      <c r="D8" s="257"/>
      <c r="E8" s="257"/>
      <c r="F8" s="96"/>
      <c r="G8" s="57"/>
      <c r="H8" s="307" t="str">
        <f>IF(高学年女子!$H$8="","",高学年女子!$H$8)</f>
        <v/>
      </c>
      <c r="I8" s="308"/>
      <c r="J8" s="308"/>
      <c r="K8" s="309"/>
    </row>
    <row r="9" spans="1:17" ht="48.6" customHeight="1" thickBot="1">
      <c r="A9" s="312" t="s">
        <v>22</v>
      </c>
      <c r="B9" s="313"/>
      <c r="C9" s="313"/>
      <c r="D9" s="313"/>
      <c r="E9" s="313"/>
      <c r="F9" s="314"/>
      <c r="G9" s="315" t="s">
        <v>32</v>
      </c>
      <c r="H9" s="316"/>
      <c r="I9" s="317"/>
      <c r="J9" s="317"/>
      <c r="K9" s="318"/>
    </row>
    <row r="10" spans="1:17" ht="48.6" customHeight="1">
      <c r="A10" s="193" t="s">
        <v>62</v>
      </c>
      <c r="B10" s="194" t="s">
        <v>23</v>
      </c>
      <c r="C10" s="174" t="s">
        <v>65</v>
      </c>
      <c r="D10" s="175"/>
      <c r="E10" s="176"/>
      <c r="F10" s="182" t="s">
        <v>24</v>
      </c>
      <c r="G10" s="183" t="s">
        <v>46</v>
      </c>
      <c r="H10" s="184" t="s">
        <v>1</v>
      </c>
      <c r="I10" s="174"/>
      <c r="J10" s="174"/>
      <c r="K10" s="182"/>
      <c r="M10" s="291" t="s">
        <v>55</v>
      </c>
      <c r="N10" s="292"/>
      <c r="O10" s="292"/>
      <c r="P10" s="292"/>
      <c r="Q10" s="293"/>
    </row>
    <row r="11" spans="1:17" ht="48.6" customHeight="1">
      <c r="A11" s="195"/>
      <c r="B11" s="196" t="s">
        <v>44</v>
      </c>
      <c r="C11" s="24" t="s">
        <v>44</v>
      </c>
      <c r="D11" s="24" t="s">
        <v>45</v>
      </c>
      <c r="E11" s="24" t="s">
        <v>57</v>
      </c>
      <c r="F11" s="182"/>
      <c r="G11" s="183"/>
      <c r="H11" s="184"/>
      <c r="I11" s="174"/>
      <c r="J11" s="174"/>
      <c r="K11" s="182"/>
      <c r="M11" s="294"/>
      <c r="N11" s="167"/>
      <c r="O11" s="167"/>
      <c r="P11" s="167"/>
      <c r="Q11" s="295"/>
    </row>
    <row r="12" spans="1:17" ht="48.6" customHeight="1">
      <c r="A12" s="177">
        <v>1</v>
      </c>
      <c r="B12" s="178"/>
      <c r="C12" s="25"/>
      <c r="D12" s="25"/>
      <c r="E12" s="26"/>
      <c r="F12" s="30"/>
      <c r="G12" s="31"/>
      <c r="H12" s="213"/>
      <c r="I12" s="302"/>
      <c r="J12" s="302"/>
      <c r="K12" s="303"/>
      <c r="M12" s="294"/>
      <c r="N12" s="167"/>
      <c r="O12" s="167"/>
      <c r="P12" s="167"/>
      <c r="Q12" s="295"/>
    </row>
    <row r="13" spans="1:17" ht="48.6" customHeight="1" thickBot="1">
      <c r="A13" s="177">
        <v>2</v>
      </c>
      <c r="B13" s="178"/>
      <c r="C13" s="25"/>
      <c r="D13" s="25"/>
      <c r="E13" s="26"/>
      <c r="F13" s="30"/>
      <c r="G13" s="31"/>
      <c r="H13" s="213"/>
      <c r="I13" s="302"/>
      <c r="J13" s="302"/>
      <c r="K13" s="303"/>
      <c r="M13" s="296"/>
      <c r="N13" s="297"/>
      <c r="O13" s="297"/>
      <c r="P13" s="297"/>
      <c r="Q13" s="298"/>
    </row>
    <row r="14" spans="1:17" ht="48.6" customHeight="1">
      <c r="A14" s="177">
        <v>3</v>
      </c>
      <c r="B14" s="178"/>
      <c r="C14" s="25"/>
      <c r="D14" s="25"/>
      <c r="E14" s="26"/>
      <c r="F14" s="30"/>
      <c r="G14" s="31"/>
      <c r="H14" s="213"/>
      <c r="I14" s="302"/>
      <c r="J14" s="302"/>
      <c r="K14" s="303"/>
    </row>
    <row r="15" spans="1:17" ht="48.6" customHeight="1">
      <c r="A15" s="177">
        <v>4</v>
      </c>
      <c r="B15" s="178"/>
      <c r="C15" s="25"/>
      <c r="D15" s="25"/>
      <c r="E15" s="51"/>
      <c r="F15" s="30"/>
      <c r="G15" s="31"/>
      <c r="H15" s="213"/>
      <c r="I15" s="302"/>
      <c r="J15" s="302"/>
      <c r="K15" s="303"/>
      <c r="M15" s="172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72"/>
      <c r="O15" s="172"/>
      <c r="P15" s="172"/>
      <c r="Q15" s="172"/>
    </row>
    <row r="16" spans="1:17" ht="48.6" customHeight="1">
      <c r="A16" s="177">
        <v>5</v>
      </c>
      <c r="B16" s="178"/>
      <c r="C16" s="25"/>
      <c r="D16" s="25"/>
      <c r="E16" s="26"/>
      <c r="F16" s="30"/>
      <c r="G16" s="31"/>
      <c r="H16" s="299"/>
      <c r="I16" s="300"/>
      <c r="J16" s="300"/>
      <c r="K16" s="301"/>
      <c r="M16" s="172"/>
      <c r="N16" s="172"/>
      <c r="O16" s="172"/>
      <c r="P16" s="172"/>
      <c r="Q16" s="172"/>
    </row>
    <row r="17" spans="1:17" ht="48.6" customHeight="1">
      <c r="A17" s="177">
        <v>6</v>
      </c>
      <c r="B17" s="178"/>
      <c r="C17" s="25"/>
      <c r="D17" s="25"/>
      <c r="E17" s="26"/>
      <c r="F17" s="30"/>
      <c r="G17" s="31"/>
      <c r="H17" s="213"/>
      <c r="I17" s="302"/>
      <c r="J17" s="302"/>
      <c r="K17" s="303"/>
      <c r="M17" s="52"/>
      <c r="N17" s="52"/>
      <c r="O17" s="52"/>
      <c r="P17" s="52"/>
      <c r="Q17" s="52"/>
    </row>
    <row r="18" spans="1:17" ht="48.6" customHeight="1">
      <c r="A18" s="177">
        <v>7</v>
      </c>
      <c r="B18" s="178"/>
      <c r="C18" s="25"/>
      <c r="D18" s="25"/>
      <c r="E18" s="26"/>
      <c r="F18" s="30"/>
      <c r="G18" s="31"/>
      <c r="H18" s="299"/>
      <c r="I18" s="300"/>
      <c r="J18" s="300"/>
      <c r="K18" s="301"/>
      <c r="M18" s="173" t="str">
        <f>IF(G61&gt;2,"他の団からの補充は2人までです","")</f>
        <v/>
      </c>
      <c r="N18" s="173"/>
      <c r="O18" s="173"/>
      <c r="P18" s="173"/>
      <c r="Q18" s="173"/>
    </row>
    <row r="19" spans="1:17" ht="48.6" customHeight="1">
      <c r="A19" s="177">
        <v>8</v>
      </c>
      <c r="B19" s="178"/>
      <c r="C19" s="35"/>
      <c r="D19" s="25"/>
      <c r="E19" s="26"/>
      <c r="F19" s="30"/>
      <c r="G19" s="31"/>
      <c r="H19" s="213"/>
      <c r="I19" s="302"/>
      <c r="J19" s="302"/>
      <c r="K19" s="303"/>
      <c r="M19" s="173"/>
      <c r="N19" s="173"/>
      <c r="O19" s="173"/>
      <c r="P19" s="173"/>
      <c r="Q19" s="173"/>
    </row>
    <row r="20" spans="1:17" ht="48.6" customHeight="1">
      <c r="A20" s="177"/>
      <c r="B20" s="178"/>
      <c r="C20" s="35"/>
      <c r="D20" s="25"/>
      <c r="E20" s="26"/>
      <c r="F20" s="30"/>
      <c r="G20" s="31"/>
      <c r="H20" s="213"/>
      <c r="I20" s="302"/>
      <c r="J20" s="302"/>
      <c r="K20" s="303"/>
    </row>
    <row r="21" spans="1:17" ht="48.6" customHeight="1" thickBot="1">
      <c r="A21" s="191"/>
      <c r="B21" s="192"/>
      <c r="C21" s="34"/>
      <c r="D21" s="29"/>
      <c r="E21" s="44"/>
      <c r="F21" s="32"/>
      <c r="G21" s="33"/>
      <c r="H21" s="304"/>
      <c r="I21" s="305"/>
      <c r="J21" s="305"/>
      <c r="K21" s="306"/>
    </row>
    <row r="23" spans="1:17" s="19" customFormat="1" ht="17.25">
      <c r="A23" s="19" t="s">
        <v>36</v>
      </c>
    </row>
    <row r="24" spans="1:17" s="19" customFormat="1" ht="17.25"/>
    <row r="25" spans="1:17" s="19" customFormat="1" ht="17.25">
      <c r="C25" s="252" t="str">
        <f>高学年女子!C25</f>
        <v>令和　３　年　 　月　   日</v>
      </c>
      <c r="D25" s="252"/>
    </row>
    <row r="26" spans="1:17" s="19" customFormat="1" ht="17.25"/>
    <row r="27" spans="1:17" s="19" customFormat="1" ht="20.45" customHeight="1">
      <c r="E27" s="186" t="s">
        <v>39</v>
      </c>
      <c r="F27" s="186"/>
      <c r="G27" s="253" t="str">
        <f>IF(高学年女子!G27="","",高学年女子!G27)</f>
        <v/>
      </c>
      <c r="H27" s="253"/>
      <c r="I27" s="97"/>
      <c r="J27" s="97"/>
      <c r="K27" s="19" t="s">
        <v>40</v>
      </c>
    </row>
    <row r="28" spans="1:17" s="19" customFormat="1" ht="28.9" customHeight="1"/>
    <row r="29" spans="1:17" s="19" customFormat="1" ht="17.25">
      <c r="A29" s="59" t="str">
        <f>高学年女子!A29</f>
        <v>　上記の選手及び指導者は，令和３年度スポーツ少年団員と指導者として登録していることを認め，</v>
      </c>
    </row>
    <row r="30" spans="1:17" s="19" customFormat="1" ht="17.25">
      <c r="A30" s="19" t="s">
        <v>41</v>
      </c>
    </row>
    <row r="31" spans="1:17" s="19" customFormat="1" ht="17.25"/>
    <row r="32" spans="1:17" s="19" customFormat="1" ht="17.25"/>
    <row r="33" spans="1:12" s="19" customFormat="1" ht="20.45" customHeight="1">
      <c r="C33" s="19" t="s">
        <v>37</v>
      </c>
      <c r="D33" s="186" t="s">
        <v>42</v>
      </c>
      <c r="E33" s="186"/>
      <c r="F33" s="186"/>
      <c r="G33" s="206"/>
      <c r="H33" s="206"/>
      <c r="I33" s="95"/>
      <c r="J33" s="95"/>
      <c r="K33" s="19" t="s">
        <v>40</v>
      </c>
    </row>
    <row r="34" spans="1:12" s="19" customFormat="1" ht="17.25">
      <c r="G34" s="20"/>
      <c r="H34" s="20"/>
      <c r="I34" s="95"/>
      <c r="J34" s="95"/>
    </row>
    <row r="35" spans="1:12" s="19" customFormat="1" ht="17.25">
      <c r="G35" s="20"/>
      <c r="H35" s="20"/>
      <c r="I35" s="95"/>
      <c r="J35" s="95"/>
    </row>
    <row r="36" spans="1:12" s="19" customFormat="1" ht="20.45" customHeight="1">
      <c r="E36" s="186" t="s">
        <v>43</v>
      </c>
      <c r="F36" s="186"/>
      <c r="G36" s="206"/>
      <c r="H36" s="206"/>
      <c r="I36" s="95"/>
      <c r="J36" s="95"/>
      <c r="K36" s="19" t="s">
        <v>40</v>
      </c>
    </row>
    <row r="37" spans="1:12" s="19" customFormat="1" ht="17.25"/>
    <row r="48" spans="1:12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>
      <c r="A51" s="77" t="str">
        <f>$C$5</f>
        <v/>
      </c>
      <c r="B51" s="77"/>
      <c r="C51" s="77">
        <f>C12</f>
        <v>0</v>
      </c>
      <c r="D51" s="77">
        <f>D12</f>
        <v>0</v>
      </c>
      <c r="E51" s="77">
        <f>E12</f>
        <v>0</v>
      </c>
      <c r="F51" s="77">
        <f>F12</f>
        <v>0</v>
      </c>
      <c r="G51" s="77">
        <f t="shared" ref="G51:G57" si="0">H12</f>
        <v>0</v>
      </c>
      <c r="H51" s="76"/>
      <c r="I51" s="76"/>
      <c r="J51" s="76"/>
      <c r="K51" s="76"/>
      <c r="L51" s="76"/>
    </row>
    <row r="52" spans="1:12">
      <c r="A52" s="77" t="str">
        <f t="shared" ref="A52:A58" si="1">$C$5</f>
        <v/>
      </c>
      <c r="B52" s="77"/>
      <c r="C52" s="77">
        <f t="shared" ref="C52:C58" si="2">C13</f>
        <v>0</v>
      </c>
      <c r="D52" s="77">
        <f t="shared" ref="D52:D57" si="3">D13</f>
        <v>0</v>
      </c>
      <c r="E52" s="77">
        <f t="shared" ref="E52:E58" si="4">E13</f>
        <v>0</v>
      </c>
      <c r="F52" s="77">
        <f t="shared" ref="F52:F58" si="5">F13</f>
        <v>0</v>
      </c>
      <c r="G52" s="77">
        <f t="shared" si="0"/>
        <v>0</v>
      </c>
      <c r="H52" s="76"/>
      <c r="I52" s="76"/>
      <c r="J52" s="76"/>
      <c r="K52" s="76"/>
      <c r="L52" s="76"/>
    </row>
    <row r="53" spans="1:12">
      <c r="A53" s="77" t="str">
        <f t="shared" si="1"/>
        <v/>
      </c>
      <c r="B53" s="77"/>
      <c r="C53" s="77">
        <f t="shared" si="2"/>
        <v>0</v>
      </c>
      <c r="D53" s="77">
        <f t="shared" si="3"/>
        <v>0</v>
      </c>
      <c r="E53" s="77">
        <f t="shared" si="4"/>
        <v>0</v>
      </c>
      <c r="F53" s="77">
        <f t="shared" si="5"/>
        <v>0</v>
      </c>
      <c r="G53" s="77">
        <f t="shared" si="0"/>
        <v>0</v>
      </c>
      <c r="H53" s="76"/>
      <c r="I53" s="76"/>
      <c r="J53" s="76"/>
      <c r="K53" s="76"/>
      <c r="L53" s="76"/>
    </row>
    <row r="54" spans="1:12">
      <c r="A54" s="77" t="str">
        <f t="shared" si="1"/>
        <v/>
      </c>
      <c r="B54" s="77"/>
      <c r="C54" s="77">
        <f t="shared" si="2"/>
        <v>0</v>
      </c>
      <c r="D54" s="77">
        <f t="shared" si="3"/>
        <v>0</v>
      </c>
      <c r="E54" s="77">
        <f t="shared" si="4"/>
        <v>0</v>
      </c>
      <c r="F54" s="77">
        <f t="shared" si="5"/>
        <v>0</v>
      </c>
      <c r="G54" s="77">
        <f t="shared" si="0"/>
        <v>0</v>
      </c>
      <c r="H54" s="76"/>
      <c r="I54" s="76"/>
      <c r="J54" s="76"/>
      <c r="K54" s="76"/>
      <c r="L54" s="76"/>
    </row>
    <row r="55" spans="1:12">
      <c r="A55" s="77" t="str">
        <f t="shared" si="1"/>
        <v/>
      </c>
      <c r="B55" s="77"/>
      <c r="C55" s="77">
        <f t="shared" si="2"/>
        <v>0</v>
      </c>
      <c r="D55" s="77">
        <f t="shared" si="3"/>
        <v>0</v>
      </c>
      <c r="E55" s="77">
        <f t="shared" si="4"/>
        <v>0</v>
      </c>
      <c r="F55" s="77">
        <f t="shared" si="5"/>
        <v>0</v>
      </c>
      <c r="G55" s="77">
        <f t="shared" si="0"/>
        <v>0</v>
      </c>
      <c r="H55" s="76"/>
      <c r="I55" s="76"/>
      <c r="J55" s="76"/>
      <c r="K55" s="76"/>
      <c r="L55" s="76"/>
    </row>
    <row r="56" spans="1:12">
      <c r="A56" s="77" t="str">
        <f t="shared" si="1"/>
        <v/>
      </c>
      <c r="B56" s="77"/>
      <c r="C56" s="77">
        <f t="shared" si="2"/>
        <v>0</v>
      </c>
      <c r="D56" s="77">
        <f t="shared" si="3"/>
        <v>0</v>
      </c>
      <c r="E56" s="77">
        <f t="shared" si="4"/>
        <v>0</v>
      </c>
      <c r="F56" s="77">
        <f t="shared" si="5"/>
        <v>0</v>
      </c>
      <c r="G56" s="77">
        <f t="shared" si="0"/>
        <v>0</v>
      </c>
      <c r="H56" s="76"/>
      <c r="I56" s="76"/>
      <c r="J56" s="76"/>
      <c r="K56" s="76"/>
      <c r="L56" s="76"/>
    </row>
    <row r="57" spans="1:12">
      <c r="A57" s="77" t="str">
        <f t="shared" si="1"/>
        <v/>
      </c>
      <c r="B57" s="77"/>
      <c r="C57" s="77">
        <f t="shared" si="2"/>
        <v>0</v>
      </c>
      <c r="D57" s="77">
        <f t="shared" si="3"/>
        <v>0</v>
      </c>
      <c r="E57" s="77">
        <f t="shared" si="4"/>
        <v>0</v>
      </c>
      <c r="F57" s="77">
        <f t="shared" si="5"/>
        <v>0</v>
      </c>
      <c r="G57" s="77">
        <f t="shared" si="0"/>
        <v>0</v>
      </c>
      <c r="H57" s="76"/>
      <c r="I57" s="76"/>
      <c r="J57" s="76"/>
      <c r="K57" s="76"/>
      <c r="L57" s="76"/>
    </row>
    <row r="58" spans="1:12">
      <c r="A58" s="77" t="str">
        <f t="shared" si="1"/>
        <v/>
      </c>
      <c r="B58" s="77"/>
      <c r="C58" s="77">
        <f t="shared" si="2"/>
        <v>0</v>
      </c>
      <c r="D58" s="77">
        <f t="shared" ref="D58" si="6">D19</f>
        <v>0</v>
      </c>
      <c r="E58" s="77">
        <f t="shared" si="4"/>
        <v>0</v>
      </c>
      <c r="F58" s="77">
        <f t="shared" si="5"/>
        <v>0</v>
      </c>
      <c r="G58" s="77">
        <f t="shared" ref="G58" si="7">H19</f>
        <v>0</v>
      </c>
      <c r="H58" s="76"/>
      <c r="I58" s="76"/>
      <c r="J58" s="76"/>
      <c r="K58" s="76"/>
      <c r="L58" s="76"/>
    </row>
    <row r="59" spans="1:12">
      <c r="A59" s="77"/>
      <c r="B59" s="77"/>
      <c r="C59" s="77"/>
      <c r="D59" s="77"/>
      <c r="E59" s="77"/>
      <c r="F59" s="77"/>
      <c r="G59" s="77"/>
      <c r="H59" s="76"/>
      <c r="I59" s="76"/>
      <c r="J59" s="76"/>
      <c r="K59" s="76"/>
      <c r="L59" s="76"/>
    </row>
    <row r="60" spans="1:12">
      <c r="A60" s="77"/>
      <c r="B60" s="77"/>
      <c r="C60" s="77"/>
      <c r="D60" s="77"/>
      <c r="E60" s="77"/>
      <c r="F60" s="77"/>
      <c r="G60" s="77"/>
      <c r="H60" s="76"/>
      <c r="I60" s="76"/>
      <c r="J60" s="76"/>
      <c r="K60" s="76"/>
      <c r="L60" s="76"/>
    </row>
    <row r="61" spans="1:12">
      <c r="A61" s="77"/>
      <c r="B61" s="77"/>
      <c r="C61" s="77">
        <f>8-COUNT($C$51:$C$58)</f>
        <v>0</v>
      </c>
      <c r="D61" s="77"/>
      <c r="E61" s="77"/>
      <c r="F61" s="77"/>
      <c r="G61" s="77">
        <f>8-COUNT(G51:G58)</f>
        <v>0</v>
      </c>
      <c r="H61" s="76"/>
      <c r="I61" s="76"/>
      <c r="J61" s="76"/>
      <c r="K61" s="76"/>
      <c r="L61" s="76"/>
    </row>
    <row r="62" spans="1:1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</sheetData>
  <sheetProtection algorithmName="SHA-512" hashValue="2zGmuMMn6DwBVkSdOiCylNdIcSGn2bS6iq4YT3HAzWwQNKb+JJVKlhUcE9clfmRCc9kjm6ecjsA65gwJ8N0oJQ==" saltValue="9R2X2jdHNi23F/KM8n5mHg==" spinCount="100000" sheet="1" objects="1" scenarios="1"/>
  <protectedRanges>
    <protectedRange sqref="C33:J33 G36 B12:K19" name="範囲1"/>
    <protectedRange sqref="C25 G27" name="範囲2_3"/>
    <protectedRange sqref="I6 K6" name="範囲2_3_3"/>
  </protectedRanges>
  <mergeCells count="51">
    <mergeCell ref="A20:B20"/>
    <mergeCell ref="A21:B21"/>
    <mergeCell ref="A19:B19"/>
    <mergeCell ref="C10:E10"/>
    <mergeCell ref="A10:B11"/>
    <mergeCell ref="A14:B14"/>
    <mergeCell ref="A15:B15"/>
    <mergeCell ref="A16:B16"/>
    <mergeCell ref="A17:B17"/>
    <mergeCell ref="A18:B18"/>
    <mergeCell ref="A12:B12"/>
    <mergeCell ref="A13:B13"/>
    <mergeCell ref="A1:K1"/>
    <mergeCell ref="A3:K3"/>
    <mergeCell ref="H6:K6"/>
    <mergeCell ref="F5:G5"/>
    <mergeCell ref="A9:F9"/>
    <mergeCell ref="A7:A8"/>
    <mergeCell ref="G9:K9"/>
    <mergeCell ref="H5:I5"/>
    <mergeCell ref="J5:K5"/>
    <mergeCell ref="F10:F11"/>
    <mergeCell ref="C8:E8"/>
    <mergeCell ref="H8:K8"/>
    <mergeCell ref="A5:B5"/>
    <mergeCell ref="A6:B6"/>
    <mergeCell ref="H7:K7"/>
    <mergeCell ref="D7:G7"/>
    <mergeCell ref="C6:F6"/>
    <mergeCell ref="G10:G11"/>
    <mergeCell ref="E36:F36"/>
    <mergeCell ref="G36:H36"/>
    <mergeCell ref="H21:K21"/>
    <mergeCell ref="C25:D25"/>
    <mergeCell ref="E27:F27"/>
    <mergeCell ref="G27:H27"/>
    <mergeCell ref="D33:F33"/>
    <mergeCell ref="G33:H33"/>
    <mergeCell ref="H20:K20"/>
    <mergeCell ref="H15:K15"/>
    <mergeCell ref="H16:K16"/>
    <mergeCell ref="H17:K17"/>
    <mergeCell ref="H12:K12"/>
    <mergeCell ref="H13:K13"/>
    <mergeCell ref="H14:K14"/>
    <mergeCell ref="M10:Q13"/>
    <mergeCell ref="M15:Q16"/>
    <mergeCell ref="M18:Q19"/>
    <mergeCell ref="H18:K18"/>
    <mergeCell ref="H19:K19"/>
    <mergeCell ref="H10:K11"/>
  </mergeCells>
  <phoneticPr fontId="22"/>
  <dataValidations count="3">
    <dataValidation imeMode="hiragana" allowBlank="1" showInputMessage="1" showErrorMessage="1" sqref="G12:K19 B12:D19"/>
    <dataValidation imeMode="halfKatakana" allowBlank="1" showInputMessage="1" showErrorMessage="1" sqref="E12:E19"/>
    <dataValidation imeMode="halfAlpha" allowBlank="1" showInputMessage="1" showErrorMessage="1" sqref="F12:F19 H6"/>
  </dataValidations>
  <pageMargins left="0.7" right="0.7" top="0.75" bottom="0.75" header="0.3" footer="0.3"/>
  <pageSetup paperSize="9" scale="64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3"/>
  <sheetViews>
    <sheetView zoomScale="75" zoomScaleNormal="75" zoomScaleSheetLayoutView="100" workbookViewId="0">
      <selection activeCell="C12" sqref="C12"/>
    </sheetView>
  </sheetViews>
  <sheetFormatPr defaultColWidth="8.75" defaultRowHeight="14.25"/>
  <cols>
    <col min="1" max="1" width="10.875" style="18" customWidth="1"/>
    <col min="2" max="2" width="4.25" style="18" customWidth="1"/>
    <col min="3" max="3" width="16.875" style="18" customWidth="1"/>
    <col min="4" max="4" width="17.875" style="18" customWidth="1"/>
    <col min="5" max="5" width="19" style="18" customWidth="1"/>
    <col min="6" max="6" width="7.625" style="18" customWidth="1"/>
    <col min="7" max="7" width="16.25" style="18" customWidth="1"/>
    <col min="8" max="8" width="7.25" style="18" customWidth="1"/>
    <col min="9" max="9" width="3.875" style="18" customWidth="1"/>
    <col min="10" max="10" width="4.75" style="18" customWidth="1"/>
    <col min="11" max="11" width="17.75" style="18" customWidth="1"/>
    <col min="12" max="16384" width="8.75" style="18"/>
  </cols>
  <sheetData>
    <row r="1" spans="1:17" ht="19.149999999999999" customHeight="1">
      <c r="A1" s="206" t="str">
        <f>高学年女子!A1</f>
        <v>第４９回鹿児島県スポーツ少年団競技別交歓大会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7" ht="9" customHeight="1"/>
    <row r="3" spans="1:17" ht="27.6" customHeight="1">
      <c r="A3" s="215" t="s">
        <v>47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7" ht="9" customHeight="1" thickBot="1"/>
    <row r="5" spans="1:17" ht="65.45" customHeight="1" thickBot="1">
      <c r="A5" s="276" t="s">
        <v>33</v>
      </c>
      <c r="B5" s="277"/>
      <c r="C5" s="98" t="str">
        <f>IF(高学年女子!$C$5="","",高学年女子!$C$5)</f>
        <v/>
      </c>
      <c r="D5" s="99" t="s">
        <v>29</v>
      </c>
      <c r="E5" s="53" t="s">
        <v>25</v>
      </c>
      <c r="F5" s="274" t="str">
        <f>IF(高学年女子!$F$5="","",高学年女子!$F$5)</f>
        <v/>
      </c>
      <c r="G5" s="275"/>
      <c r="H5" s="279" t="s">
        <v>26</v>
      </c>
      <c r="I5" s="280"/>
      <c r="J5" s="280" t="str">
        <f>IF(高学年女子!J5="","",高学年女子!J5)</f>
        <v/>
      </c>
      <c r="K5" s="281" t="str">
        <f>IF(高学年女子!K5="","",高学年女子!K5)</f>
        <v/>
      </c>
    </row>
    <row r="6" spans="1:17" ht="65.45" customHeight="1" thickBot="1">
      <c r="A6" s="276" t="s">
        <v>20</v>
      </c>
      <c r="B6" s="277"/>
      <c r="C6" s="278" t="str">
        <f>IF(高学年女子!$C$6="","",高学年女子!$C$6)</f>
        <v/>
      </c>
      <c r="D6" s="278"/>
      <c r="E6" s="278"/>
      <c r="F6" s="311"/>
      <c r="G6" s="55" t="s">
        <v>27</v>
      </c>
      <c r="H6" s="285" t="str">
        <f>IF(高学年女子!I6="","",高学年女子!K51)</f>
        <v/>
      </c>
      <c r="I6" s="286"/>
      <c r="J6" s="286"/>
      <c r="K6" s="287"/>
    </row>
    <row r="7" spans="1:17" ht="32.450000000000003" customHeight="1">
      <c r="A7" s="268" t="s">
        <v>21</v>
      </c>
      <c r="B7" s="78" t="s">
        <v>30</v>
      </c>
      <c r="C7" s="56" t="str">
        <f>IF(高学年女子!$C$7="","",高学年女子!$C$7)</f>
        <v/>
      </c>
      <c r="D7" s="310" t="str">
        <f>IF(高学年女子!$D$7="","",高学年女子!$D$7)</f>
        <v/>
      </c>
      <c r="E7" s="310"/>
      <c r="F7" s="310"/>
      <c r="G7" s="323"/>
      <c r="H7" s="282" t="s">
        <v>28</v>
      </c>
      <c r="I7" s="283"/>
      <c r="J7" s="283"/>
      <c r="K7" s="284"/>
    </row>
    <row r="8" spans="1:17" ht="32.450000000000003" customHeight="1" thickBot="1">
      <c r="A8" s="269"/>
      <c r="B8" s="79" t="s">
        <v>31</v>
      </c>
      <c r="C8" s="257" t="str">
        <f>IF(高学年女子!$C$8="","",高学年女子!$C$8)</f>
        <v/>
      </c>
      <c r="D8" s="257"/>
      <c r="E8" s="257"/>
      <c r="F8" s="96"/>
      <c r="G8" s="57"/>
      <c r="H8" s="307" t="str">
        <f>IF(高学年女子!$H$8="","",高学年女子!$H$8)</f>
        <v/>
      </c>
      <c r="I8" s="308"/>
      <c r="J8" s="308"/>
      <c r="K8" s="309"/>
    </row>
    <row r="9" spans="1:17" ht="48" customHeight="1" thickBot="1">
      <c r="A9" s="319" t="s">
        <v>48</v>
      </c>
      <c r="B9" s="320"/>
      <c r="C9" s="320"/>
      <c r="D9" s="320"/>
      <c r="E9" s="320"/>
      <c r="F9" s="321"/>
      <c r="G9" s="315" t="s">
        <v>32</v>
      </c>
      <c r="H9" s="322"/>
      <c r="I9" s="322"/>
      <c r="J9" s="316"/>
      <c r="K9" s="318"/>
    </row>
    <row r="10" spans="1:17" ht="48" customHeight="1">
      <c r="A10" s="193" t="s">
        <v>62</v>
      </c>
      <c r="B10" s="194" t="s">
        <v>23</v>
      </c>
      <c r="C10" s="174" t="s">
        <v>65</v>
      </c>
      <c r="D10" s="175"/>
      <c r="E10" s="176"/>
      <c r="F10" s="182" t="s">
        <v>24</v>
      </c>
      <c r="G10" s="183" t="s">
        <v>46</v>
      </c>
      <c r="H10" s="184" t="s">
        <v>1</v>
      </c>
      <c r="I10" s="174"/>
      <c r="J10" s="174"/>
      <c r="K10" s="182"/>
      <c r="M10" s="291" t="s">
        <v>55</v>
      </c>
      <c r="N10" s="292"/>
      <c r="O10" s="292"/>
      <c r="P10" s="292"/>
      <c r="Q10" s="293"/>
    </row>
    <row r="11" spans="1:17" ht="48" customHeight="1">
      <c r="A11" s="195"/>
      <c r="B11" s="196" t="s">
        <v>44</v>
      </c>
      <c r="C11" s="24" t="s">
        <v>44</v>
      </c>
      <c r="D11" s="24" t="s">
        <v>45</v>
      </c>
      <c r="E11" s="24" t="s">
        <v>63</v>
      </c>
      <c r="F11" s="182"/>
      <c r="G11" s="183"/>
      <c r="H11" s="184"/>
      <c r="I11" s="174"/>
      <c r="J11" s="174"/>
      <c r="K11" s="182"/>
      <c r="M11" s="294"/>
      <c r="N11" s="167"/>
      <c r="O11" s="167"/>
      <c r="P11" s="167"/>
      <c r="Q11" s="295"/>
    </row>
    <row r="12" spans="1:17" ht="48" customHeight="1">
      <c r="A12" s="177">
        <v>1</v>
      </c>
      <c r="B12" s="178"/>
      <c r="C12" s="25"/>
      <c r="D12" s="25"/>
      <c r="E12" s="26"/>
      <c r="F12" s="30"/>
      <c r="G12" s="31"/>
      <c r="H12" s="213"/>
      <c r="I12" s="302"/>
      <c r="J12" s="302"/>
      <c r="K12" s="303"/>
      <c r="M12" s="294"/>
      <c r="N12" s="167"/>
      <c r="O12" s="167"/>
      <c r="P12" s="167"/>
      <c r="Q12" s="295"/>
    </row>
    <row r="13" spans="1:17" ht="48" customHeight="1" thickBot="1">
      <c r="A13" s="177">
        <v>2</v>
      </c>
      <c r="B13" s="178"/>
      <c r="C13" s="25"/>
      <c r="D13" s="25"/>
      <c r="E13" s="26"/>
      <c r="F13" s="30"/>
      <c r="G13" s="31"/>
      <c r="H13" s="213"/>
      <c r="I13" s="302"/>
      <c r="J13" s="302"/>
      <c r="K13" s="303"/>
      <c r="M13" s="296"/>
      <c r="N13" s="297"/>
      <c r="O13" s="297"/>
      <c r="P13" s="297"/>
      <c r="Q13" s="298"/>
    </row>
    <row r="14" spans="1:17" ht="48" customHeight="1">
      <c r="A14" s="177">
        <v>3</v>
      </c>
      <c r="B14" s="178"/>
      <c r="C14" s="25"/>
      <c r="D14" s="25"/>
      <c r="E14" s="26"/>
      <c r="F14" s="30"/>
      <c r="G14" s="31"/>
      <c r="H14" s="213"/>
      <c r="I14" s="302"/>
      <c r="J14" s="302"/>
      <c r="K14" s="303"/>
    </row>
    <row r="15" spans="1:17" ht="48" customHeight="1">
      <c r="A15" s="177">
        <v>4</v>
      </c>
      <c r="B15" s="178"/>
      <c r="C15" s="35"/>
      <c r="D15" s="50"/>
      <c r="E15" s="51"/>
      <c r="F15" s="30"/>
      <c r="G15" s="31"/>
      <c r="H15" s="213"/>
      <c r="I15" s="302"/>
      <c r="J15" s="302"/>
      <c r="K15" s="303"/>
      <c r="M15" s="172" t="str">
        <f>IF(C61&lt;3,"2人以下の選手数では
エントリーできません
３人入力するとこれは消えます","")</f>
        <v>2人以下の選手数では
エントリーできません
３人入力するとこれは消えます</v>
      </c>
      <c r="N15" s="172"/>
      <c r="O15" s="172"/>
      <c r="P15" s="172"/>
      <c r="Q15" s="172"/>
    </row>
    <row r="16" spans="1:17" ht="48" customHeight="1">
      <c r="A16" s="177">
        <v>5</v>
      </c>
      <c r="B16" s="178"/>
      <c r="C16" s="35"/>
      <c r="D16" s="25"/>
      <c r="E16" s="26"/>
      <c r="F16" s="30"/>
      <c r="G16" s="31"/>
      <c r="H16" s="213"/>
      <c r="I16" s="302"/>
      <c r="J16" s="302"/>
      <c r="K16" s="303"/>
      <c r="M16" s="172"/>
      <c r="N16" s="172"/>
      <c r="O16" s="172"/>
      <c r="P16" s="172"/>
      <c r="Q16" s="172"/>
    </row>
    <row r="17" spans="1:17" ht="48" customHeight="1">
      <c r="A17" s="177">
        <v>6</v>
      </c>
      <c r="B17" s="178"/>
      <c r="C17" s="35"/>
      <c r="D17" s="25"/>
      <c r="E17" s="26"/>
      <c r="F17" s="30"/>
      <c r="G17" s="31"/>
      <c r="H17" s="213"/>
      <c r="I17" s="302"/>
      <c r="J17" s="302"/>
      <c r="K17" s="303"/>
      <c r="M17" s="52"/>
      <c r="N17" s="52"/>
      <c r="O17" s="52"/>
      <c r="P17" s="52"/>
      <c r="Q17" s="52"/>
    </row>
    <row r="18" spans="1:17" ht="48" customHeight="1">
      <c r="A18" s="177">
        <v>7</v>
      </c>
      <c r="B18" s="178"/>
      <c r="C18" s="35"/>
      <c r="D18" s="25"/>
      <c r="E18" s="26"/>
      <c r="F18" s="30"/>
      <c r="G18" s="31"/>
      <c r="H18" s="213"/>
      <c r="I18" s="302"/>
      <c r="J18" s="302"/>
      <c r="K18" s="303"/>
      <c r="M18" s="173" t="str">
        <f>IF(G61&gt;2,"他の団からの補充は2人までです","")</f>
        <v/>
      </c>
      <c r="N18" s="173"/>
      <c r="O18" s="173"/>
      <c r="P18" s="173"/>
      <c r="Q18" s="173"/>
    </row>
    <row r="19" spans="1:17" ht="48" customHeight="1">
      <c r="A19" s="177">
        <v>8</v>
      </c>
      <c r="B19" s="178"/>
      <c r="C19" s="35"/>
      <c r="D19" s="25"/>
      <c r="E19" s="26"/>
      <c r="F19" s="30"/>
      <c r="G19" s="31"/>
      <c r="H19" s="213"/>
      <c r="I19" s="302"/>
      <c r="J19" s="302"/>
      <c r="K19" s="303"/>
      <c r="M19" s="173"/>
      <c r="N19" s="173"/>
      <c r="O19" s="173"/>
      <c r="P19" s="173"/>
      <c r="Q19" s="173"/>
    </row>
    <row r="20" spans="1:17" ht="48" customHeight="1">
      <c r="A20" s="177"/>
      <c r="B20" s="178"/>
      <c r="C20" s="35"/>
      <c r="D20" s="25"/>
      <c r="E20" s="26"/>
      <c r="F20" s="30"/>
      <c r="G20" s="31"/>
      <c r="H20" s="213"/>
      <c r="I20" s="302"/>
      <c r="J20" s="302"/>
      <c r="K20" s="303"/>
    </row>
    <row r="21" spans="1:17" ht="48" customHeight="1" thickBot="1">
      <c r="A21" s="191"/>
      <c r="B21" s="192"/>
      <c r="C21" s="34"/>
      <c r="D21" s="29"/>
      <c r="E21" s="44"/>
      <c r="F21" s="32"/>
      <c r="G21" s="33"/>
      <c r="H21" s="304"/>
      <c r="I21" s="305"/>
      <c r="J21" s="305"/>
      <c r="K21" s="306"/>
    </row>
    <row r="23" spans="1:17" s="19" customFormat="1" ht="17.25">
      <c r="A23" s="19" t="s">
        <v>36</v>
      </c>
    </row>
    <row r="24" spans="1:17" s="19" customFormat="1" ht="17.25"/>
    <row r="25" spans="1:17" s="19" customFormat="1" ht="17.25">
      <c r="C25" s="252" t="str">
        <f>高学年女子!C25</f>
        <v>令和　３　年　 　月　   日</v>
      </c>
      <c r="D25" s="252"/>
    </row>
    <row r="26" spans="1:17" s="19" customFormat="1" ht="17.25"/>
    <row r="27" spans="1:17" s="19" customFormat="1" ht="20.45" customHeight="1">
      <c r="E27" s="186" t="s">
        <v>39</v>
      </c>
      <c r="F27" s="186"/>
      <c r="G27" s="253" t="str">
        <f>IF(高学年女子!G27="","",高学年女子!G27)</f>
        <v/>
      </c>
      <c r="H27" s="253"/>
      <c r="I27" s="253"/>
      <c r="J27" s="253"/>
      <c r="K27" s="19" t="s">
        <v>40</v>
      </c>
    </row>
    <row r="28" spans="1:17" s="19" customFormat="1" ht="28.9" customHeight="1"/>
    <row r="29" spans="1:17" s="19" customFormat="1" ht="17.25">
      <c r="A29" s="59" t="str">
        <f>高学年女子!A29</f>
        <v>　上記の選手及び指導者は，令和３年度スポーツ少年団員と指導者として登録していることを認め，</v>
      </c>
    </row>
    <row r="30" spans="1:17" s="19" customFormat="1" ht="17.25">
      <c r="A30" s="19" t="s">
        <v>41</v>
      </c>
    </row>
    <row r="31" spans="1:17" s="19" customFormat="1" ht="17.25"/>
    <row r="32" spans="1:17" s="19" customFormat="1" ht="17.25"/>
    <row r="33" spans="3:11" s="19" customFormat="1" ht="20.45" customHeight="1">
      <c r="C33" s="59" t="s">
        <v>37</v>
      </c>
      <c r="D33" s="246" t="s">
        <v>42</v>
      </c>
      <c r="E33" s="246"/>
      <c r="F33" s="246"/>
      <c r="G33" s="247"/>
      <c r="H33" s="247"/>
      <c r="I33" s="247"/>
      <c r="J33" s="247"/>
      <c r="K33" s="19" t="s">
        <v>40</v>
      </c>
    </row>
    <row r="34" spans="3:11" s="19" customFormat="1" ht="17.25">
      <c r="G34" s="20"/>
      <c r="H34" s="95"/>
      <c r="I34" s="95"/>
      <c r="J34" s="20"/>
    </row>
    <row r="35" spans="3:11" s="19" customFormat="1" ht="17.25">
      <c r="G35" s="20"/>
      <c r="H35" s="95"/>
      <c r="I35" s="95"/>
      <c r="J35" s="20"/>
    </row>
    <row r="36" spans="3:11" s="19" customFormat="1" ht="20.45" customHeight="1">
      <c r="E36" s="186" t="s">
        <v>43</v>
      </c>
      <c r="F36" s="186"/>
      <c r="G36" s="247"/>
      <c r="H36" s="247"/>
      <c r="I36" s="247"/>
      <c r="J36" s="247"/>
      <c r="K36" s="19" t="s">
        <v>40</v>
      </c>
    </row>
    <row r="37" spans="3:11" s="19" customFormat="1" ht="17.25"/>
    <row r="49" spans="1:1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1:1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1:11">
      <c r="A51" s="77" t="str">
        <f>$C$5</f>
        <v/>
      </c>
      <c r="B51" s="77"/>
      <c r="C51" s="77">
        <f>C12</f>
        <v>0</v>
      </c>
      <c r="D51" s="77">
        <f>D12</f>
        <v>0</v>
      </c>
      <c r="E51" s="77">
        <f>E12</f>
        <v>0</v>
      </c>
      <c r="F51" s="77">
        <f>F12</f>
        <v>0</v>
      </c>
      <c r="G51" s="77">
        <f>H12</f>
        <v>0</v>
      </c>
      <c r="H51" s="77"/>
      <c r="I51" s="77"/>
      <c r="J51" s="76"/>
      <c r="K51" s="76"/>
    </row>
    <row r="52" spans="1:11">
      <c r="A52" s="77" t="str">
        <f t="shared" ref="A52:A58" si="0">$C$5</f>
        <v/>
      </c>
      <c r="B52" s="77"/>
      <c r="C52" s="77">
        <f t="shared" ref="C52:C58" si="1">C13</f>
        <v>0</v>
      </c>
      <c r="D52" s="77">
        <f t="shared" ref="D52:D57" si="2">D13</f>
        <v>0</v>
      </c>
      <c r="E52" s="77">
        <f t="shared" ref="E52:F58" si="3">E13</f>
        <v>0</v>
      </c>
      <c r="F52" s="77">
        <f t="shared" si="3"/>
        <v>0</v>
      </c>
      <c r="G52" s="77">
        <f t="shared" ref="G52:G58" si="4">H13</f>
        <v>0</v>
      </c>
      <c r="H52" s="77"/>
      <c r="I52" s="77"/>
      <c r="J52" s="76"/>
      <c r="K52" s="76"/>
    </row>
    <row r="53" spans="1:11">
      <c r="A53" s="77" t="str">
        <f t="shared" si="0"/>
        <v/>
      </c>
      <c r="B53" s="77"/>
      <c r="C53" s="77">
        <f t="shared" si="1"/>
        <v>0</v>
      </c>
      <c r="D53" s="77">
        <f t="shared" si="2"/>
        <v>0</v>
      </c>
      <c r="E53" s="77">
        <f t="shared" si="3"/>
        <v>0</v>
      </c>
      <c r="F53" s="77">
        <f t="shared" si="3"/>
        <v>0</v>
      </c>
      <c r="G53" s="77">
        <f t="shared" si="4"/>
        <v>0</v>
      </c>
      <c r="H53" s="77"/>
      <c r="I53" s="77"/>
      <c r="J53" s="76"/>
      <c r="K53" s="76"/>
    </row>
    <row r="54" spans="1:11">
      <c r="A54" s="77" t="str">
        <f t="shared" si="0"/>
        <v/>
      </c>
      <c r="B54" s="77"/>
      <c r="C54" s="77">
        <f t="shared" si="1"/>
        <v>0</v>
      </c>
      <c r="D54" s="77">
        <f t="shared" si="2"/>
        <v>0</v>
      </c>
      <c r="E54" s="77">
        <f t="shared" si="3"/>
        <v>0</v>
      </c>
      <c r="F54" s="77">
        <f t="shared" si="3"/>
        <v>0</v>
      </c>
      <c r="G54" s="77">
        <f t="shared" si="4"/>
        <v>0</v>
      </c>
      <c r="H54" s="77"/>
      <c r="I54" s="77"/>
      <c r="J54" s="76"/>
      <c r="K54" s="76"/>
    </row>
    <row r="55" spans="1:11">
      <c r="A55" s="77" t="str">
        <f t="shared" si="0"/>
        <v/>
      </c>
      <c r="B55" s="77"/>
      <c r="C55" s="77">
        <f t="shared" si="1"/>
        <v>0</v>
      </c>
      <c r="D55" s="77">
        <f t="shared" si="2"/>
        <v>0</v>
      </c>
      <c r="E55" s="77">
        <f t="shared" si="3"/>
        <v>0</v>
      </c>
      <c r="F55" s="77">
        <f t="shared" si="3"/>
        <v>0</v>
      </c>
      <c r="G55" s="77">
        <f t="shared" si="4"/>
        <v>0</v>
      </c>
      <c r="H55" s="77"/>
      <c r="I55" s="77"/>
      <c r="J55" s="76"/>
      <c r="K55" s="76"/>
    </row>
    <row r="56" spans="1:11">
      <c r="A56" s="77" t="str">
        <f t="shared" si="0"/>
        <v/>
      </c>
      <c r="B56" s="77"/>
      <c r="C56" s="77">
        <f t="shared" si="1"/>
        <v>0</v>
      </c>
      <c r="D56" s="77">
        <f t="shared" si="2"/>
        <v>0</v>
      </c>
      <c r="E56" s="77">
        <f t="shared" si="3"/>
        <v>0</v>
      </c>
      <c r="F56" s="77">
        <f t="shared" si="3"/>
        <v>0</v>
      </c>
      <c r="G56" s="77">
        <f t="shared" si="4"/>
        <v>0</v>
      </c>
      <c r="H56" s="77"/>
      <c r="I56" s="77"/>
      <c r="J56" s="76"/>
      <c r="K56" s="76"/>
    </row>
    <row r="57" spans="1:11">
      <c r="A57" s="77" t="str">
        <f t="shared" si="0"/>
        <v/>
      </c>
      <c r="B57" s="77"/>
      <c r="C57" s="77">
        <f t="shared" si="1"/>
        <v>0</v>
      </c>
      <c r="D57" s="77">
        <f t="shared" si="2"/>
        <v>0</v>
      </c>
      <c r="E57" s="77">
        <f t="shared" si="3"/>
        <v>0</v>
      </c>
      <c r="F57" s="77">
        <f t="shared" si="3"/>
        <v>0</v>
      </c>
      <c r="G57" s="77">
        <f t="shared" si="4"/>
        <v>0</v>
      </c>
      <c r="H57" s="77"/>
      <c r="I57" s="77"/>
      <c r="J57" s="76"/>
      <c r="K57" s="76"/>
    </row>
    <row r="58" spans="1:11">
      <c r="A58" s="77" t="str">
        <f t="shared" si="0"/>
        <v/>
      </c>
      <c r="B58" s="77"/>
      <c r="C58" s="77">
        <f t="shared" si="1"/>
        <v>0</v>
      </c>
      <c r="D58" s="77">
        <f t="shared" ref="D58" si="5">D19</f>
        <v>0</v>
      </c>
      <c r="E58" s="77">
        <f t="shared" si="3"/>
        <v>0</v>
      </c>
      <c r="F58" s="77">
        <f t="shared" si="3"/>
        <v>0</v>
      </c>
      <c r="G58" s="77">
        <f t="shared" si="4"/>
        <v>0</v>
      </c>
      <c r="H58" s="77"/>
      <c r="I58" s="77"/>
      <c r="J58" s="76"/>
      <c r="K58" s="76"/>
    </row>
    <row r="59" spans="1:11">
      <c r="A59" s="77"/>
      <c r="B59" s="77"/>
      <c r="C59" s="77"/>
      <c r="D59" s="77"/>
      <c r="E59" s="77"/>
      <c r="F59" s="77"/>
      <c r="G59" s="77"/>
      <c r="H59" s="77"/>
      <c r="I59" s="77"/>
      <c r="J59" s="76"/>
      <c r="K59" s="76"/>
    </row>
    <row r="60" spans="1:11">
      <c r="A60" s="77"/>
      <c r="B60" s="77"/>
      <c r="C60" s="77"/>
      <c r="D60" s="77"/>
      <c r="E60" s="77"/>
      <c r="F60" s="77"/>
      <c r="G60" s="77"/>
      <c r="H60" s="77"/>
      <c r="I60" s="77"/>
      <c r="J60" s="76"/>
      <c r="K60" s="76"/>
    </row>
    <row r="61" spans="1:11">
      <c r="A61" s="77"/>
      <c r="B61" s="77"/>
      <c r="C61" s="77">
        <f>8-COUNT($C$51:$C$58)</f>
        <v>0</v>
      </c>
      <c r="D61" s="77"/>
      <c r="E61" s="77"/>
      <c r="F61" s="77"/>
      <c r="G61" s="77">
        <f>8-COUNT(G51:G58)</f>
        <v>0</v>
      </c>
      <c r="H61" s="77"/>
      <c r="I61" s="77"/>
      <c r="J61" s="76"/>
      <c r="K61" s="76"/>
    </row>
    <row r="62" spans="1:1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1:1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1:1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1:1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1:1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1:1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1:1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1:1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</row>
    <row r="70" spans="1:1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</row>
    <row r="71" spans="1:1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1:1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1:1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</row>
  </sheetData>
  <sheetProtection algorithmName="SHA-512" hashValue="Oyj7o762mfS7BUWWCyXpfD5sEhrSynkRfSVR2pnsyqT8ics5Bvxt5ewUgpIeHtLFuhX1z8lgGZdLg5oqXbuH5Q==" saltValue="EZ/qu4tB5ZjHZOBUvnKIOQ==" spinCount="100000" sheet="1" objects="1" scenarios="1"/>
  <protectedRanges>
    <protectedRange sqref="B19:G19 C33:J33 G36:I36 B12:B18 D12:G18 C12:C14" name="範囲1"/>
    <protectedRange sqref="C25 G27:I27" name="範囲2_3"/>
    <protectedRange sqref="C15:C18" name="範囲2"/>
    <protectedRange sqref="H12:K19" name="範囲1_1"/>
    <protectedRange sqref="I6 K6" name="範囲2_3_2"/>
  </protectedRanges>
  <mergeCells count="51">
    <mergeCell ref="H12:K12"/>
    <mergeCell ref="H13:K13"/>
    <mergeCell ref="H14:K14"/>
    <mergeCell ref="H15:K15"/>
    <mergeCell ref="H16:K16"/>
    <mergeCell ref="A19:B19"/>
    <mergeCell ref="H18:K18"/>
    <mergeCell ref="H19:K19"/>
    <mergeCell ref="H20:K20"/>
    <mergeCell ref="A20:B20"/>
    <mergeCell ref="A1:K1"/>
    <mergeCell ref="A3:K3"/>
    <mergeCell ref="F5:G5"/>
    <mergeCell ref="A6:B6"/>
    <mergeCell ref="C6:F6"/>
    <mergeCell ref="A5:B5"/>
    <mergeCell ref="H5:I5"/>
    <mergeCell ref="J5:K5"/>
    <mergeCell ref="H6:K6"/>
    <mergeCell ref="H7:K7"/>
    <mergeCell ref="H8:K8"/>
    <mergeCell ref="D33:F33"/>
    <mergeCell ref="G33:J33"/>
    <mergeCell ref="E36:F36"/>
    <mergeCell ref="G36:J36"/>
    <mergeCell ref="C25:D25"/>
    <mergeCell ref="E27:F27"/>
    <mergeCell ref="G27:J27"/>
    <mergeCell ref="H21:K21"/>
    <mergeCell ref="A9:F9"/>
    <mergeCell ref="G9:K9"/>
    <mergeCell ref="H10:K11"/>
    <mergeCell ref="A7:A8"/>
    <mergeCell ref="D7:G7"/>
    <mergeCell ref="C8:E8"/>
    <mergeCell ref="A21:B21"/>
    <mergeCell ref="M10:Q13"/>
    <mergeCell ref="M15:Q16"/>
    <mergeCell ref="M18:Q19"/>
    <mergeCell ref="C10:E10"/>
    <mergeCell ref="A12:B12"/>
    <mergeCell ref="A13:B13"/>
    <mergeCell ref="A14:B14"/>
    <mergeCell ref="A10:B11"/>
    <mergeCell ref="F10:F11"/>
    <mergeCell ref="G10:G11"/>
    <mergeCell ref="A15:B15"/>
    <mergeCell ref="A16:B16"/>
    <mergeCell ref="A17:B17"/>
    <mergeCell ref="A18:B18"/>
    <mergeCell ref="H17:K17"/>
  </mergeCells>
  <phoneticPr fontId="1"/>
  <dataValidations count="3">
    <dataValidation imeMode="hiragana" allowBlank="1" showInputMessage="1" showErrorMessage="1" sqref="G12:K19 B12:D19"/>
    <dataValidation imeMode="halfKatakana" allowBlank="1" showInputMessage="1" showErrorMessage="1" sqref="E12:E19"/>
    <dataValidation imeMode="halfAlpha" allowBlank="1" showInputMessage="1" showErrorMessage="1" sqref="F12:F19 H6"/>
  </dataValidations>
  <pageMargins left="0.7" right="0.7" top="0.75" bottom="0.75" header="0.3" footer="0.3"/>
  <pageSetup paperSize="9" scale="6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3"/>
  <sheetViews>
    <sheetView zoomScale="75" zoomScaleNormal="75" zoomScaleSheetLayoutView="96" workbookViewId="0">
      <selection activeCell="C12" sqref="C12"/>
    </sheetView>
  </sheetViews>
  <sheetFormatPr defaultColWidth="8.75" defaultRowHeight="14.25"/>
  <cols>
    <col min="1" max="1" width="11" style="18" customWidth="1"/>
    <col min="2" max="2" width="4.25" style="18" customWidth="1"/>
    <col min="3" max="4" width="12" style="18" customWidth="1"/>
    <col min="5" max="5" width="15.625" style="18" customWidth="1"/>
    <col min="6" max="6" width="7.625" style="18" customWidth="1"/>
    <col min="7" max="8" width="7.75" style="18" customWidth="1"/>
    <col min="9" max="9" width="12" style="18" customWidth="1"/>
    <col min="10" max="10" width="12.125" style="18" customWidth="1"/>
    <col min="11" max="11" width="15.625" style="18" customWidth="1"/>
    <col min="12" max="12" width="7.25" style="18" customWidth="1"/>
    <col min="13" max="16384" width="8.75" style="18"/>
  </cols>
  <sheetData>
    <row r="1" spans="1:17" ht="19.149999999999999" customHeight="1">
      <c r="A1" s="206" t="str">
        <f>高学年女子!A1</f>
        <v>第４９回鹿児島県スポーツ少年団競技別交歓大会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7" ht="9" customHeight="1"/>
    <row r="3" spans="1:17" ht="27.6" customHeight="1">
      <c r="A3" s="215" t="s">
        <v>53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7" ht="9" customHeight="1" thickBot="1"/>
    <row r="5" spans="1:17" ht="65.45" customHeight="1" thickBot="1">
      <c r="A5" s="276" t="s">
        <v>33</v>
      </c>
      <c r="B5" s="277"/>
      <c r="C5" s="278" t="str">
        <f>IF(高学年女子!$C$5="","",高学年女子!$C$5)</f>
        <v/>
      </c>
      <c r="D5" s="278"/>
      <c r="E5" s="334" t="s">
        <v>29</v>
      </c>
      <c r="F5" s="335"/>
      <c r="G5" s="53" t="s">
        <v>54</v>
      </c>
      <c r="H5" s="274" t="str">
        <f>IF(高学年女子!$F$5="","",高学年女子!$F$5)</f>
        <v/>
      </c>
      <c r="I5" s="275"/>
      <c r="J5" s="54" t="s">
        <v>26</v>
      </c>
      <c r="K5" s="332" t="str">
        <f>IF(高学年女子!$J$5="","",高学年女子!$J$5)</f>
        <v/>
      </c>
      <c r="L5" s="333"/>
    </row>
    <row r="6" spans="1:17" ht="65.45" customHeight="1" thickBot="1">
      <c r="A6" s="276" t="s">
        <v>20</v>
      </c>
      <c r="B6" s="277"/>
      <c r="C6" s="278" t="str">
        <f>IF(高学年女子!$C$6="","",高学年女子!$C$6)</f>
        <v/>
      </c>
      <c r="D6" s="278"/>
      <c r="E6" s="278"/>
      <c r="F6" s="278"/>
      <c r="G6" s="278"/>
      <c r="H6" s="311"/>
      <c r="I6" s="55" t="s">
        <v>84</v>
      </c>
      <c r="J6" s="285" t="str">
        <f>IF(高学年女子!I6="","",高学年女子!K51)</f>
        <v/>
      </c>
      <c r="K6" s="286"/>
      <c r="L6" s="286"/>
      <c r="M6" s="137"/>
    </row>
    <row r="7" spans="1:17" ht="32.450000000000003" customHeight="1">
      <c r="A7" s="343" t="s">
        <v>21</v>
      </c>
      <c r="B7" s="138" t="s">
        <v>30</v>
      </c>
      <c r="C7" s="60" t="str">
        <f>IF(高学年女子!$C$7="","",高学年女子!$C$7)</f>
        <v/>
      </c>
      <c r="D7" s="330" t="str">
        <f>IF(高学年女子!$D$7="","",高学年女子!$D$7)</f>
        <v/>
      </c>
      <c r="E7" s="330"/>
      <c r="F7" s="330"/>
      <c r="G7" s="330"/>
      <c r="H7" s="330"/>
      <c r="I7" s="331"/>
      <c r="J7" s="325" t="s">
        <v>28</v>
      </c>
      <c r="K7" s="326"/>
      <c r="L7" s="327"/>
    </row>
    <row r="8" spans="1:17" ht="32.450000000000003" customHeight="1" thickBot="1">
      <c r="A8" s="269"/>
      <c r="B8" s="79" t="s">
        <v>31</v>
      </c>
      <c r="C8" s="257" t="str">
        <f>IF(高学年女子!$C$8="","",高学年女子!$C$8)</f>
        <v/>
      </c>
      <c r="D8" s="257"/>
      <c r="E8" s="257"/>
      <c r="F8" s="257"/>
      <c r="G8" s="257"/>
      <c r="H8" s="52"/>
      <c r="I8" s="52"/>
      <c r="J8" s="328" t="str">
        <f>IF(高学年女子!$H$8="","",高学年女子!$H$8)</f>
        <v/>
      </c>
      <c r="K8" s="257"/>
      <c r="L8" s="329"/>
    </row>
    <row r="9" spans="1:17" ht="48" customHeight="1">
      <c r="A9" s="344" t="s">
        <v>78</v>
      </c>
      <c r="B9" s="345"/>
      <c r="C9" s="345"/>
      <c r="D9" s="345"/>
      <c r="E9" s="345"/>
      <c r="F9" s="346"/>
      <c r="G9" s="347" t="s">
        <v>79</v>
      </c>
      <c r="H9" s="348"/>
      <c r="I9" s="348"/>
      <c r="J9" s="348"/>
      <c r="K9" s="348"/>
      <c r="L9" s="349"/>
    </row>
    <row r="10" spans="1:17" ht="48" customHeight="1">
      <c r="A10" s="193" t="s">
        <v>35</v>
      </c>
      <c r="B10" s="194"/>
      <c r="C10" s="174" t="s">
        <v>23</v>
      </c>
      <c r="D10" s="175"/>
      <c r="E10" s="176"/>
      <c r="F10" s="182" t="s">
        <v>24</v>
      </c>
      <c r="G10" s="193" t="s">
        <v>35</v>
      </c>
      <c r="H10" s="194"/>
      <c r="I10" s="174" t="s">
        <v>23</v>
      </c>
      <c r="J10" s="175"/>
      <c r="K10" s="176"/>
      <c r="L10" s="182" t="s">
        <v>24</v>
      </c>
    </row>
    <row r="11" spans="1:17" ht="48" customHeight="1">
      <c r="A11" s="341"/>
      <c r="B11" s="342"/>
      <c r="C11" s="49" t="s">
        <v>44</v>
      </c>
      <c r="D11" s="49" t="s">
        <v>45</v>
      </c>
      <c r="E11" s="49" t="s">
        <v>64</v>
      </c>
      <c r="F11" s="336"/>
      <c r="G11" s="341"/>
      <c r="H11" s="342"/>
      <c r="I11" s="49" t="s">
        <v>44</v>
      </c>
      <c r="J11" s="49" t="s">
        <v>45</v>
      </c>
      <c r="K11" s="49" t="s">
        <v>64</v>
      </c>
      <c r="L11" s="336"/>
    </row>
    <row r="12" spans="1:17" ht="48" customHeight="1">
      <c r="A12" s="337">
        <v>1</v>
      </c>
      <c r="B12" s="338"/>
      <c r="C12" s="35"/>
      <c r="D12" s="48"/>
      <c r="E12" s="36"/>
      <c r="F12" s="45"/>
      <c r="G12" s="337">
        <v>1</v>
      </c>
      <c r="H12" s="338"/>
      <c r="I12" s="35"/>
      <c r="J12" s="48"/>
      <c r="K12" s="36"/>
      <c r="L12" s="45"/>
      <c r="N12" s="324" t="s">
        <v>61</v>
      </c>
      <c r="O12" s="324"/>
      <c r="P12" s="324"/>
      <c r="Q12" s="324"/>
    </row>
    <row r="13" spans="1:17" ht="48" customHeight="1">
      <c r="A13" s="177">
        <v>2</v>
      </c>
      <c r="B13" s="178"/>
      <c r="C13" s="35"/>
      <c r="D13" s="26"/>
      <c r="E13" s="27"/>
      <c r="F13" s="45"/>
      <c r="G13" s="177">
        <v>2</v>
      </c>
      <c r="H13" s="178"/>
      <c r="I13" s="35"/>
      <c r="J13" s="26"/>
      <c r="K13" s="27"/>
      <c r="L13" s="45"/>
      <c r="N13" s="324"/>
      <c r="O13" s="324"/>
      <c r="P13" s="324"/>
      <c r="Q13" s="324"/>
    </row>
    <row r="14" spans="1:17" ht="48" customHeight="1">
      <c r="A14" s="177">
        <v>3</v>
      </c>
      <c r="B14" s="178"/>
      <c r="C14" s="35"/>
      <c r="D14" s="26"/>
      <c r="E14" s="27"/>
      <c r="F14" s="45"/>
      <c r="G14" s="177">
        <v>3</v>
      </c>
      <c r="H14" s="178"/>
      <c r="I14" s="35"/>
      <c r="J14" s="26"/>
      <c r="K14" s="27"/>
      <c r="L14" s="45"/>
    </row>
    <row r="15" spans="1:17" ht="48" customHeight="1">
      <c r="A15" s="177">
        <v>4</v>
      </c>
      <c r="B15" s="178"/>
      <c r="C15" s="35"/>
      <c r="D15" s="26"/>
      <c r="E15" s="27"/>
      <c r="F15" s="45"/>
      <c r="G15" s="177">
        <v>4</v>
      </c>
      <c r="H15" s="178"/>
      <c r="I15" s="35"/>
      <c r="J15" s="26"/>
      <c r="K15" s="27"/>
      <c r="L15" s="45"/>
    </row>
    <row r="16" spans="1:17" ht="48" customHeight="1">
      <c r="A16" s="177">
        <v>5</v>
      </c>
      <c r="B16" s="178"/>
      <c r="C16" s="35"/>
      <c r="D16" s="26"/>
      <c r="E16" s="27"/>
      <c r="F16" s="45"/>
      <c r="G16" s="177">
        <v>5</v>
      </c>
      <c r="H16" s="178"/>
      <c r="I16" s="35"/>
      <c r="J16" s="26"/>
      <c r="K16" s="27"/>
      <c r="L16" s="45"/>
    </row>
    <row r="17" spans="1:12" ht="48" customHeight="1" thickBot="1">
      <c r="A17" s="191">
        <v>6</v>
      </c>
      <c r="B17" s="192"/>
      <c r="C17" s="43"/>
      <c r="D17" s="44"/>
      <c r="E17" s="28"/>
      <c r="F17" s="46"/>
      <c r="G17" s="177">
        <v>6</v>
      </c>
      <c r="H17" s="178"/>
      <c r="I17" s="35"/>
      <c r="J17" s="26"/>
      <c r="K17" s="27"/>
      <c r="L17" s="45"/>
    </row>
    <row r="18" spans="1:12" ht="48" customHeight="1">
      <c r="A18" s="340"/>
      <c r="B18" s="340"/>
      <c r="C18" s="37"/>
      <c r="D18" s="38"/>
      <c r="E18" s="21"/>
      <c r="F18" s="39"/>
      <c r="G18" s="177">
        <v>7</v>
      </c>
      <c r="H18" s="178"/>
      <c r="I18" s="35"/>
      <c r="J18" s="26"/>
      <c r="K18" s="27"/>
      <c r="L18" s="45"/>
    </row>
    <row r="19" spans="1:12" ht="48" customHeight="1">
      <c r="A19" s="339"/>
      <c r="B19" s="339"/>
      <c r="C19" s="40"/>
      <c r="D19" s="22"/>
      <c r="E19" s="23"/>
      <c r="F19" s="41"/>
      <c r="G19" s="177">
        <v>8</v>
      </c>
      <c r="H19" s="178"/>
      <c r="I19" s="47"/>
      <c r="J19" s="26"/>
      <c r="K19" s="27"/>
      <c r="L19" s="45"/>
    </row>
    <row r="20" spans="1:12" ht="48" customHeight="1">
      <c r="A20" s="339"/>
      <c r="B20" s="339"/>
      <c r="C20" s="40"/>
      <c r="D20" s="22"/>
      <c r="E20" s="23"/>
      <c r="F20" s="41"/>
      <c r="G20" s="177">
        <v>9</v>
      </c>
      <c r="H20" s="178"/>
      <c r="I20" s="42"/>
      <c r="J20" s="26"/>
      <c r="K20" s="27"/>
      <c r="L20" s="45"/>
    </row>
    <row r="21" spans="1:12" ht="48" customHeight="1" thickBot="1">
      <c r="A21" s="339"/>
      <c r="B21" s="339"/>
      <c r="C21" s="40"/>
      <c r="D21" s="22"/>
      <c r="E21" s="23"/>
      <c r="F21" s="41"/>
      <c r="G21" s="191">
        <v>10</v>
      </c>
      <c r="H21" s="192"/>
      <c r="I21" s="43"/>
      <c r="J21" s="44"/>
      <c r="K21" s="28"/>
      <c r="L21" s="46"/>
    </row>
    <row r="23" spans="1:12" s="19" customFormat="1" ht="17.25">
      <c r="A23" s="19" t="s">
        <v>36</v>
      </c>
    </row>
    <row r="24" spans="1:12" s="19" customFormat="1" ht="17.25"/>
    <row r="25" spans="1:12" s="19" customFormat="1" ht="17.25">
      <c r="C25" s="247" t="str">
        <f>IF(高学年女子!C25="","",高学年女子!C25)</f>
        <v>令和　３　年　 　月　   日</v>
      </c>
      <c r="D25" s="247"/>
      <c r="E25" s="247"/>
    </row>
    <row r="26" spans="1:12" s="19" customFormat="1" ht="17.25"/>
    <row r="27" spans="1:12" s="19" customFormat="1" ht="20.45" customHeight="1">
      <c r="E27" s="186" t="s">
        <v>38</v>
      </c>
      <c r="F27" s="186"/>
      <c r="G27" s="186"/>
      <c r="H27" s="247" t="str">
        <f>IF(高学年女子!G27="","",高学年女子!G27)</f>
        <v/>
      </c>
      <c r="I27" s="247"/>
      <c r="J27" s="247"/>
      <c r="K27" s="19" t="s">
        <v>40</v>
      </c>
    </row>
    <row r="28" spans="1:12" s="19" customFormat="1" ht="28.9" customHeight="1"/>
    <row r="29" spans="1:12" s="19" customFormat="1" ht="17.25">
      <c r="A29" s="59" t="str">
        <f>高学年女子!A29</f>
        <v>　上記の選手及び指導者は，令和３年度スポーツ少年団員と指導者として登録していることを認め，</v>
      </c>
    </row>
    <row r="30" spans="1:12" s="19" customFormat="1" ht="17.25">
      <c r="A30" s="19" t="s">
        <v>41</v>
      </c>
    </row>
    <row r="31" spans="1:12" s="19" customFormat="1" ht="17.25"/>
    <row r="32" spans="1:12" s="19" customFormat="1" ht="17.25"/>
    <row r="33" spans="4:11" s="19" customFormat="1" ht="20.45" customHeight="1">
      <c r="D33" s="19" t="s">
        <v>37</v>
      </c>
      <c r="E33" s="186" t="s">
        <v>42</v>
      </c>
      <c r="F33" s="186"/>
      <c r="G33" s="186"/>
      <c r="H33" s="206"/>
      <c r="I33" s="206"/>
      <c r="J33" s="206"/>
      <c r="K33" s="19" t="s">
        <v>40</v>
      </c>
    </row>
    <row r="34" spans="4:11" s="19" customFormat="1" ht="17.25">
      <c r="G34" s="20"/>
      <c r="H34" s="20"/>
    </row>
    <row r="35" spans="4:11" s="19" customFormat="1" ht="17.25">
      <c r="G35" s="20"/>
      <c r="H35" s="20"/>
    </row>
    <row r="36" spans="4:11" s="19" customFormat="1" ht="20.45" customHeight="1">
      <c r="D36" s="186" t="s">
        <v>43</v>
      </c>
      <c r="E36" s="186"/>
      <c r="F36" s="186"/>
      <c r="G36" s="186"/>
      <c r="H36" s="206"/>
      <c r="I36" s="206"/>
      <c r="J36" s="206"/>
      <c r="K36" s="19" t="s">
        <v>40</v>
      </c>
    </row>
    <row r="37" spans="4:11" s="19" customFormat="1" ht="17.25"/>
    <row r="51" spans="1:12">
      <c r="A51" s="61" t="str">
        <f>$C$5</f>
        <v/>
      </c>
      <c r="B51" s="61"/>
      <c r="C51" s="61">
        <f>C12</f>
        <v>0</v>
      </c>
      <c r="D51" s="61">
        <f>D12</f>
        <v>0</v>
      </c>
      <c r="E51" s="61">
        <f>E12</f>
        <v>0</v>
      </c>
      <c r="F51" s="61">
        <f>F12</f>
        <v>0</v>
      </c>
      <c r="G51" s="61"/>
      <c r="H51" s="61" t="str">
        <f t="shared" ref="H51:H60" si="0">$C$5</f>
        <v/>
      </c>
      <c r="I51" s="61">
        <f>I12</f>
        <v>0</v>
      </c>
      <c r="J51" s="61">
        <f>J12</f>
        <v>0</v>
      </c>
      <c r="K51" s="61">
        <f>K12</f>
        <v>0</v>
      </c>
      <c r="L51" s="61">
        <f>L12</f>
        <v>0</v>
      </c>
    </row>
    <row r="52" spans="1:12">
      <c r="A52" s="61" t="str">
        <f t="shared" ref="A52:A58" si="1">$C$5</f>
        <v/>
      </c>
      <c r="B52" s="61"/>
      <c r="C52" s="61">
        <f t="shared" ref="C52:D58" si="2">C13</f>
        <v>0</v>
      </c>
      <c r="D52" s="61">
        <f t="shared" ref="D52:D57" si="3">D13</f>
        <v>0</v>
      </c>
      <c r="E52" s="61">
        <f t="shared" ref="E52:F58" si="4">E13</f>
        <v>0</v>
      </c>
      <c r="F52" s="61">
        <f t="shared" si="4"/>
        <v>0</v>
      </c>
      <c r="G52" s="61"/>
      <c r="H52" s="61" t="str">
        <f t="shared" si="0"/>
        <v/>
      </c>
      <c r="I52" s="61">
        <f t="shared" ref="I52" si="5">I13</f>
        <v>0</v>
      </c>
      <c r="J52" s="61">
        <f t="shared" ref="J52:J57" si="6">J13</f>
        <v>0</v>
      </c>
      <c r="K52" s="61">
        <f t="shared" ref="K52:L52" si="7">K13</f>
        <v>0</v>
      </c>
      <c r="L52" s="61">
        <f t="shared" si="7"/>
        <v>0</v>
      </c>
    </row>
    <row r="53" spans="1:12">
      <c r="A53" s="61" t="str">
        <f t="shared" si="1"/>
        <v/>
      </c>
      <c r="B53" s="61"/>
      <c r="C53" s="61">
        <f t="shared" si="2"/>
        <v>0</v>
      </c>
      <c r="D53" s="61">
        <f t="shared" si="3"/>
        <v>0</v>
      </c>
      <c r="E53" s="61">
        <f t="shared" si="4"/>
        <v>0</v>
      </c>
      <c r="F53" s="61">
        <f t="shared" si="4"/>
        <v>0</v>
      </c>
      <c r="G53" s="61"/>
      <c r="H53" s="61" t="str">
        <f t="shared" si="0"/>
        <v/>
      </c>
      <c r="I53" s="61">
        <f t="shared" ref="I53" si="8">I14</f>
        <v>0</v>
      </c>
      <c r="J53" s="61">
        <f t="shared" si="6"/>
        <v>0</v>
      </c>
      <c r="K53" s="61">
        <f t="shared" ref="K53:L53" si="9">K14</f>
        <v>0</v>
      </c>
      <c r="L53" s="61">
        <f t="shared" si="9"/>
        <v>0</v>
      </c>
    </row>
    <row r="54" spans="1:12">
      <c r="A54" s="61" t="str">
        <f t="shared" si="1"/>
        <v/>
      </c>
      <c r="B54" s="61"/>
      <c r="C54" s="61">
        <f t="shared" si="2"/>
        <v>0</v>
      </c>
      <c r="D54" s="61">
        <f t="shared" si="3"/>
        <v>0</v>
      </c>
      <c r="E54" s="61">
        <f t="shared" si="4"/>
        <v>0</v>
      </c>
      <c r="F54" s="61">
        <f t="shared" si="4"/>
        <v>0</v>
      </c>
      <c r="G54" s="61"/>
      <c r="H54" s="61" t="str">
        <f t="shared" si="0"/>
        <v/>
      </c>
      <c r="I54" s="61">
        <f t="shared" ref="I54" si="10">I15</f>
        <v>0</v>
      </c>
      <c r="J54" s="61">
        <f t="shared" si="6"/>
        <v>0</v>
      </c>
      <c r="K54" s="61">
        <f t="shared" ref="K54:L54" si="11">K15</f>
        <v>0</v>
      </c>
      <c r="L54" s="61">
        <f t="shared" si="11"/>
        <v>0</v>
      </c>
    </row>
    <row r="55" spans="1:12">
      <c r="A55" s="61" t="str">
        <f t="shared" si="1"/>
        <v/>
      </c>
      <c r="B55" s="61"/>
      <c r="C55" s="61">
        <f t="shared" si="2"/>
        <v>0</v>
      </c>
      <c r="D55" s="61">
        <f t="shared" si="3"/>
        <v>0</v>
      </c>
      <c r="E55" s="61">
        <f t="shared" si="4"/>
        <v>0</v>
      </c>
      <c r="F55" s="61">
        <f t="shared" si="4"/>
        <v>0</v>
      </c>
      <c r="G55" s="61"/>
      <c r="H55" s="61" t="str">
        <f t="shared" si="0"/>
        <v/>
      </c>
      <c r="I55" s="61">
        <f t="shared" ref="I55" si="12">I16</f>
        <v>0</v>
      </c>
      <c r="J55" s="61">
        <f t="shared" si="6"/>
        <v>0</v>
      </c>
      <c r="K55" s="61">
        <f t="shared" ref="K55:L55" si="13">K16</f>
        <v>0</v>
      </c>
      <c r="L55" s="61">
        <f t="shared" si="13"/>
        <v>0</v>
      </c>
    </row>
    <row r="56" spans="1:12">
      <c r="A56" s="61" t="str">
        <f t="shared" si="1"/>
        <v/>
      </c>
      <c r="B56" s="61"/>
      <c r="C56" s="61">
        <f t="shared" si="2"/>
        <v>0</v>
      </c>
      <c r="D56" s="61">
        <f t="shared" si="3"/>
        <v>0</v>
      </c>
      <c r="E56" s="61">
        <f t="shared" si="4"/>
        <v>0</v>
      </c>
      <c r="F56" s="61">
        <f t="shared" si="4"/>
        <v>0</v>
      </c>
      <c r="G56" s="61"/>
      <c r="H56" s="61" t="str">
        <f t="shared" si="0"/>
        <v/>
      </c>
      <c r="I56" s="61">
        <f t="shared" ref="I56" si="14">I17</f>
        <v>0</v>
      </c>
      <c r="J56" s="61">
        <f t="shared" si="6"/>
        <v>0</v>
      </c>
      <c r="K56" s="61">
        <f t="shared" ref="K56:L56" si="15">K17</f>
        <v>0</v>
      </c>
      <c r="L56" s="61">
        <f t="shared" si="15"/>
        <v>0</v>
      </c>
    </row>
    <row r="57" spans="1:12">
      <c r="A57" s="61" t="str">
        <f t="shared" si="1"/>
        <v/>
      </c>
      <c r="B57" s="61"/>
      <c r="C57" s="61">
        <f t="shared" si="2"/>
        <v>0</v>
      </c>
      <c r="D57" s="61">
        <f t="shared" si="3"/>
        <v>0</v>
      </c>
      <c r="E57" s="61">
        <f t="shared" si="4"/>
        <v>0</v>
      </c>
      <c r="F57" s="61">
        <f t="shared" si="4"/>
        <v>0</v>
      </c>
      <c r="G57" s="61"/>
      <c r="H57" s="61" t="str">
        <f t="shared" si="0"/>
        <v/>
      </c>
      <c r="I57" s="61">
        <f t="shared" ref="I57" si="16">I18</f>
        <v>0</v>
      </c>
      <c r="J57" s="61">
        <f t="shared" si="6"/>
        <v>0</v>
      </c>
      <c r="K57" s="61">
        <f t="shared" ref="K57:L57" si="17">K18</f>
        <v>0</v>
      </c>
      <c r="L57" s="61">
        <f t="shared" si="17"/>
        <v>0</v>
      </c>
    </row>
    <row r="58" spans="1:12">
      <c r="A58" s="61" t="str">
        <f t="shared" si="1"/>
        <v/>
      </c>
      <c r="B58" s="61"/>
      <c r="C58" s="61">
        <f t="shared" si="2"/>
        <v>0</v>
      </c>
      <c r="D58" s="61">
        <f t="shared" si="2"/>
        <v>0</v>
      </c>
      <c r="E58" s="61">
        <f t="shared" si="4"/>
        <v>0</v>
      </c>
      <c r="F58" s="61">
        <f t="shared" si="4"/>
        <v>0</v>
      </c>
      <c r="G58" s="61"/>
      <c r="H58" s="61" t="str">
        <f t="shared" si="0"/>
        <v/>
      </c>
      <c r="I58" s="61">
        <f t="shared" ref="I58:L58" si="18">I19</f>
        <v>0</v>
      </c>
      <c r="J58" s="61">
        <f t="shared" si="18"/>
        <v>0</v>
      </c>
      <c r="K58" s="61">
        <f t="shared" si="18"/>
        <v>0</v>
      </c>
      <c r="L58" s="61">
        <f t="shared" si="18"/>
        <v>0</v>
      </c>
    </row>
    <row r="59" spans="1:12">
      <c r="A59" s="61"/>
      <c r="B59" s="61"/>
      <c r="C59" s="61"/>
      <c r="D59" s="61"/>
      <c r="E59" s="61"/>
      <c r="F59" s="61"/>
      <c r="G59" s="61"/>
      <c r="H59" s="61" t="str">
        <f t="shared" si="0"/>
        <v/>
      </c>
      <c r="I59" s="61">
        <f t="shared" ref="I59" si="19">I20</f>
        <v>0</v>
      </c>
      <c r="J59" s="61">
        <f>J20</f>
        <v>0</v>
      </c>
      <c r="K59" s="61">
        <f t="shared" ref="K59:L59" si="20">K20</f>
        <v>0</v>
      </c>
      <c r="L59" s="61">
        <f t="shared" si="20"/>
        <v>0</v>
      </c>
    </row>
    <row r="60" spans="1:12">
      <c r="A60" s="61"/>
      <c r="B60" s="61"/>
      <c r="C60" s="61"/>
      <c r="D60" s="61"/>
      <c r="E60" s="61"/>
      <c r="F60" s="61"/>
      <c r="G60" s="61"/>
      <c r="H60" s="61" t="str">
        <f t="shared" si="0"/>
        <v/>
      </c>
      <c r="I60" s="61">
        <f t="shared" ref="I60:L60" si="21">I21</f>
        <v>0</v>
      </c>
      <c r="J60" s="61">
        <f t="shared" si="21"/>
        <v>0</v>
      </c>
      <c r="K60" s="61">
        <f t="shared" si="21"/>
        <v>0</v>
      </c>
      <c r="L60" s="61">
        <f t="shared" si="21"/>
        <v>0</v>
      </c>
    </row>
    <row r="61" spans="1:12">
      <c r="A61" s="61"/>
      <c r="B61" s="61"/>
      <c r="C61" s="61">
        <f>8-COUNT($C$51:$C$60)</f>
        <v>0</v>
      </c>
      <c r="D61" s="61"/>
      <c r="E61" s="61"/>
      <c r="F61" s="61"/>
      <c r="G61" s="61"/>
      <c r="H61" s="61"/>
      <c r="I61" s="61">
        <f>10-COUNT($I$51:$I$60)</f>
        <v>0</v>
      </c>
      <c r="J61" s="61"/>
      <c r="K61" s="61"/>
      <c r="L61" s="61"/>
    </row>
    <row r="62" spans="1:1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spans="1:1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1:1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</row>
    <row r="66" spans="1:1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</row>
    <row r="67" spans="1:1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</row>
    <row r="70" spans="1:1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</row>
    <row r="71" spans="1:1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</row>
    <row r="72" spans="1:1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</row>
    <row r="73" spans="1:1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</row>
  </sheetData>
  <sheetProtection algorithmName="SHA-512" hashValue="j/EIjqEfzoTBhsO2NrJJ6Atsng/9FJqBY3OpDovRtElx00vZ6MtsNIcbBBciDp2+NmGzBBalj2qhUK+5lu506A==" saltValue="X0NS6M8HFqujUJqDkqKh7A==" spinCount="100000" sheet="1" objects="1" scenarios="1"/>
  <protectedRanges>
    <protectedRange sqref="C17:F17 I19:L21 D12:F16 J12:L18" name="範囲1"/>
    <protectedRange sqref="C12:C16" name="範囲2"/>
    <protectedRange sqref="I12:I18" name="範囲2_1"/>
    <protectedRange sqref="K6 M6" name="範囲2_3"/>
  </protectedRanges>
  <mergeCells count="51">
    <mergeCell ref="A1:L1"/>
    <mergeCell ref="F10:F11"/>
    <mergeCell ref="J6:L6"/>
    <mergeCell ref="G10:H11"/>
    <mergeCell ref="I10:K10"/>
    <mergeCell ref="A7:A8"/>
    <mergeCell ref="A9:F9"/>
    <mergeCell ref="G9:L9"/>
    <mergeCell ref="C6:H6"/>
    <mergeCell ref="C8:G8"/>
    <mergeCell ref="A5:B5"/>
    <mergeCell ref="A6:B6"/>
    <mergeCell ref="C5:D5"/>
    <mergeCell ref="A13:B13"/>
    <mergeCell ref="A14:B14"/>
    <mergeCell ref="A15:B15"/>
    <mergeCell ref="A10:B11"/>
    <mergeCell ref="C10:E10"/>
    <mergeCell ref="A12:B12"/>
    <mergeCell ref="A16:B16"/>
    <mergeCell ref="A17:B17"/>
    <mergeCell ref="A18:B18"/>
    <mergeCell ref="G17:H17"/>
    <mergeCell ref="G18:H18"/>
    <mergeCell ref="A19:B19"/>
    <mergeCell ref="A20:B20"/>
    <mergeCell ref="A21:B21"/>
    <mergeCell ref="G19:H19"/>
    <mergeCell ref="G20:H20"/>
    <mergeCell ref="G21:H21"/>
    <mergeCell ref="E33:G33"/>
    <mergeCell ref="C25:E25"/>
    <mergeCell ref="E27:G27"/>
    <mergeCell ref="H27:J27"/>
    <mergeCell ref="H33:J33"/>
    <mergeCell ref="H36:J36"/>
    <mergeCell ref="N12:Q13"/>
    <mergeCell ref="A3:L3"/>
    <mergeCell ref="H5:I5"/>
    <mergeCell ref="J7:L7"/>
    <mergeCell ref="J8:L8"/>
    <mergeCell ref="D7:I7"/>
    <mergeCell ref="D36:G36"/>
    <mergeCell ref="K5:L5"/>
    <mergeCell ref="E5:F5"/>
    <mergeCell ref="L10:L11"/>
    <mergeCell ref="G12:H12"/>
    <mergeCell ref="G13:H13"/>
    <mergeCell ref="G14:H14"/>
    <mergeCell ref="G15:H15"/>
    <mergeCell ref="G16:H16"/>
  </mergeCells>
  <phoneticPr fontId="22"/>
  <dataValidations count="3">
    <dataValidation imeMode="hiragana" allowBlank="1" showInputMessage="1" showErrorMessage="1" sqref="C12:D17 I12:J21"/>
    <dataValidation imeMode="halfKatakana" allowBlank="1" showInputMessage="1" showErrorMessage="1" sqref="E12:E17 K12:K21"/>
    <dataValidation imeMode="halfAlpha" allowBlank="1" showInputMessage="1" showErrorMessage="1" sqref="F12:F17 L12:L21 J6"/>
  </dataValidations>
  <pageMargins left="0.7" right="0.7" top="0.75" bottom="0.75" header="0.3" footer="0.3"/>
  <pageSetup paperSize="9" scale="6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4"/>
  <sheetViews>
    <sheetView zoomScale="75" zoomScaleNormal="75" zoomScaleSheetLayoutView="100" workbookViewId="0">
      <selection activeCell="B5" sqref="B5:G5"/>
    </sheetView>
  </sheetViews>
  <sheetFormatPr defaultColWidth="9" defaultRowHeight="58.9" customHeight="1"/>
  <cols>
    <col min="1" max="1" width="24.5" style="2" customWidth="1"/>
    <col min="2" max="2" width="24.25" style="2" customWidth="1"/>
    <col min="3" max="3" width="23.875" style="3" customWidth="1"/>
    <col min="4" max="4" width="17.25" style="6" customWidth="1"/>
    <col min="5" max="5" width="5.875" style="4" customWidth="1"/>
    <col min="6" max="6" width="17.75" style="6" customWidth="1"/>
    <col min="7" max="7" width="5.25" style="2" customWidth="1"/>
    <col min="8" max="8" width="7.375" style="6" customWidth="1"/>
    <col min="9" max="9" width="9.125" style="2" customWidth="1"/>
    <col min="10" max="16384" width="9" style="2"/>
  </cols>
  <sheetData>
    <row r="1" spans="1:13" ht="58.9" customHeight="1">
      <c r="A1" s="374" t="str">
        <f>高学年女子!A1</f>
        <v>第４９回鹿児島県スポーツ少年団競技別交歓大会</v>
      </c>
      <c r="B1" s="375"/>
      <c r="C1" s="375"/>
      <c r="D1" s="375"/>
      <c r="E1" s="375"/>
      <c r="F1" s="375"/>
      <c r="G1" s="376"/>
      <c r="H1" s="5"/>
    </row>
    <row r="2" spans="1:13" ht="44.45" customHeight="1">
      <c r="A2" s="377" t="s">
        <v>0</v>
      </c>
      <c r="B2" s="378"/>
      <c r="C2" s="378"/>
      <c r="D2" s="378"/>
      <c r="E2" s="378"/>
      <c r="F2" s="378"/>
      <c r="G2" s="379"/>
    </row>
    <row r="3" spans="1:13" ht="15" customHeight="1" thickBot="1">
      <c r="A3" s="13"/>
      <c r="B3" s="14"/>
      <c r="C3" s="14"/>
      <c r="D3" s="14"/>
      <c r="E3" s="14"/>
      <c r="F3" s="14"/>
      <c r="G3" s="15"/>
    </row>
    <row r="4" spans="1:13" ht="67.900000000000006" customHeight="1">
      <c r="A4" s="16" t="s">
        <v>1</v>
      </c>
      <c r="B4" s="385" t="str">
        <f>IF(高学年女子!$C$5="","",高学年女子!$C$5)</f>
        <v/>
      </c>
      <c r="C4" s="386"/>
      <c r="D4" s="387" t="s">
        <v>5</v>
      </c>
      <c r="E4" s="388"/>
      <c r="F4" s="388"/>
      <c r="G4" s="389"/>
      <c r="H4" s="7"/>
    </row>
    <row r="5" spans="1:13" ht="67.900000000000006" customHeight="1">
      <c r="A5" s="17" t="s">
        <v>7</v>
      </c>
      <c r="B5" s="380"/>
      <c r="C5" s="381"/>
      <c r="D5" s="381"/>
      <c r="E5" s="381"/>
      <c r="F5" s="381"/>
      <c r="G5" s="382"/>
      <c r="H5" s="8"/>
      <c r="I5" s="6"/>
      <c r="J5" s="207" t="s">
        <v>56</v>
      </c>
      <c r="K5" s="207"/>
      <c r="L5" s="207"/>
    </row>
    <row r="6" spans="1:13" ht="67.900000000000006" customHeight="1">
      <c r="A6" s="360" t="s">
        <v>2</v>
      </c>
      <c r="B6" s="361"/>
      <c r="C6" s="390" t="s">
        <v>17</v>
      </c>
      <c r="D6" s="391"/>
      <c r="E6" s="392"/>
      <c r="F6" s="383" t="s">
        <v>10</v>
      </c>
      <c r="G6" s="384"/>
      <c r="H6" s="9"/>
    </row>
    <row r="7" spans="1:13" s="4" customFormat="1" ht="67.900000000000006" customHeight="1">
      <c r="A7" s="395" t="s">
        <v>3</v>
      </c>
      <c r="B7" s="357" t="s">
        <v>12</v>
      </c>
      <c r="C7" s="64" t="s">
        <v>18</v>
      </c>
      <c r="D7" s="62" t="str">
        <f>IF(D8="",F7,F7-D8)</f>
        <v/>
      </c>
      <c r="E7" s="65" t="s">
        <v>9</v>
      </c>
      <c r="F7" s="393" t="str">
        <f>IF(高学年男子!$C$61=0,"",高学年男子!$C$61)</f>
        <v/>
      </c>
      <c r="G7" s="354" t="s">
        <v>11</v>
      </c>
      <c r="H7" s="10"/>
      <c r="I7" s="146" t="s">
        <v>58</v>
      </c>
      <c r="J7" s="146"/>
      <c r="K7" s="147" t="str">
        <f>IF(F38=0,"",F38)</f>
        <v/>
      </c>
      <c r="L7" s="147"/>
      <c r="M7" s="145" t="s">
        <v>59</v>
      </c>
    </row>
    <row r="8" spans="1:13" ht="67.900000000000006" customHeight="1">
      <c r="A8" s="396"/>
      <c r="B8" s="358"/>
      <c r="C8" s="66" t="s">
        <v>19</v>
      </c>
      <c r="D8" s="63" t="str">
        <f>IF(高学年男子!$G$61=0,"",高学年男子!$G$61)</f>
        <v/>
      </c>
      <c r="E8" s="67" t="s">
        <v>9</v>
      </c>
      <c r="F8" s="394"/>
      <c r="G8" s="355"/>
      <c r="H8" s="11"/>
      <c r="I8" s="146" t="s">
        <v>60</v>
      </c>
      <c r="J8" s="146"/>
      <c r="K8" s="147" t="str">
        <f>IF(F39=0,"",F39)</f>
        <v/>
      </c>
      <c r="L8" s="147"/>
      <c r="M8" s="145" t="s">
        <v>59</v>
      </c>
    </row>
    <row r="9" spans="1:13" s="4" customFormat="1" ht="67.900000000000006" customHeight="1">
      <c r="A9" s="396"/>
      <c r="B9" s="357" t="s">
        <v>13</v>
      </c>
      <c r="C9" s="64" t="s">
        <v>18</v>
      </c>
      <c r="D9" s="62" t="str">
        <f>IF(D10="",F9,F9-D10)</f>
        <v/>
      </c>
      <c r="E9" s="65" t="s">
        <v>9</v>
      </c>
      <c r="F9" s="393" t="str">
        <f>IF(低学年男子!$C$61=0,"",低学年男子!$C$61)</f>
        <v/>
      </c>
      <c r="G9" s="354" t="s">
        <v>11</v>
      </c>
      <c r="H9" s="10"/>
      <c r="I9" s="149" t="s">
        <v>75</v>
      </c>
      <c r="J9" s="149"/>
      <c r="K9" s="150" t="str">
        <f>IF(F38=0,"",F38+F39)</f>
        <v/>
      </c>
      <c r="L9" s="150"/>
      <c r="M9" s="145" t="s">
        <v>73</v>
      </c>
    </row>
    <row r="10" spans="1:13" ht="67.900000000000006" customHeight="1">
      <c r="A10" s="396"/>
      <c r="B10" s="358"/>
      <c r="C10" s="66" t="s">
        <v>19</v>
      </c>
      <c r="D10" s="63" t="str">
        <f>IF(低学年男子!$G$61=0,"",低学年男子!$G$61)</f>
        <v/>
      </c>
      <c r="E10" s="67" t="s">
        <v>9</v>
      </c>
      <c r="F10" s="394"/>
      <c r="G10" s="355"/>
      <c r="H10" s="11"/>
      <c r="I10" s="148"/>
      <c r="J10" s="148"/>
      <c r="K10" s="148"/>
      <c r="L10" s="148"/>
      <c r="M10" s="148"/>
    </row>
    <row r="11" spans="1:13" s="4" customFormat="1" ht="67.900000000000006" customHeight="1">
      <c r="A11" s="396"/>
      <c r="B11" s="357" t="s">
        <v>14</v>
      </c>
      <c r="C11" s="64" t="s">
        <v>18</v>
      </c>
      <c r="D11" s="62" t="str">
        <f>IF(D12="",F11,F11-D12)</f>
        <v/>
      </c>
      <c r="E11" s="65" t="s">
        <v>9</v>
      </c>
      <c r="F11" s="393" t="str">
        <f>IF(高学年女子!$C$61=0,"",高学年女子!$C$61)</f>
        <v/>
      </c>
      <c r="G11" s="354" t="s">
        <v>11</v>
      </c>
      <c r="H11" s="10"/>
    </row>
    <row r="12" spans="1:13" ht="67.900000000000006" customHeight="1">
      <c r="A12" s="396"/>
      <c r="B12" s="358"/>
      <c r="C12" s="66" t="s">
        <v>19</v>
      </c>
      <c r="D12" s="63" t="str">
        <f>IF(高学年女子!$G$61=0,"",高学年女子!$G$61)</f>
        <v/>
      </c>
      <c r="E12" s="67" t="s">
        <v>9</v>
      </c>
      <c r="F12" s="394"/>
      <c r="G12" s="355"/>
      <c r="H12" s="11"/>
    </row>
    <row r="13" spans="1:13" s="4" customFormat="1" ht="67.900000000000006" customHeight="1">
      <c r="A13" s="396"/>
      <c r="B13" s="357" t="s">
        <v>15</v>
      </c>
      <c r="C13" s="64" t="s">
        <v>18</v>
      </c>
      <c r="D13" s="62" t="str">
        <f>IF(D14="",F13,F13-D14)</f>
        <v/>
      </c>
      <c r="E13" s="65" t="s">
        <v>9</v>
      </c>
      <c r="F13" s="393" t="str">
        <f>IF(低学年女子!$C$61=0,"",低学年女子!$C$61)</f>
        <v/>
      </c>
      <c r="G13" s="354" t="s">
        <v>11</v>
      </c>
      <c r="H13" s="10"/>
    </row>
    <row r="14" spans="1:13" ht="67.900000000000006" customHeight="1" thickBot="1">
      <c r="A14" s="396"/>
      <c r="B14" s="359"/>
      <c r="C14" s="68" t="s">
        <v>19</v>
      </c>
      <c r="D14" s="63" t="str">
        <f>IF(低学年女子!$G$61=0,"",低学年女子!$G$61)</f>
        <v/>
      </c>
      <c r="E14" s="67" t="s">
        <v>9</v>
      </c>
      <c r="F14" s="394"/>
      <c r="G14" s="355"/>
      <c r="H14" s="11"/>
    </row>
    <row r="15" spans="1:13" ht="67.900000000000006" customHeight="1">
      <c r="A15" s="397" t="s">
        <v>6</v>
      </c>
      <c r="B15" s="73" t="s">
        <v>4</v>
      </c>
      <c r="C15" s="364" t="str">
        <f>IF(中学男女!$C$61=0,"",中学男女!$C$61)</f>
        <v/>
      </c>
      <c r="D15" s="365"/>
      <c r="E15" s="365"/>
      <c r="F15" s="368" t="s">
        <v>11</v>
      </c>
      <c r="G15" s="369"/>
      <c r="H15" s="12"/>
    </row>
    <row r="16" spans="1:13" ht="67.900000000000006" customHeight="1" thickBot="1">
      <c r="A16" s="370"/>
      <c r="B16" s="106" t="s">
        <v>8</v>
      </c>
      <c r="C16" s="366" t="str">
        <f>IF(中学男女!$I$61=0,"",中学男女!$I$61)</f>
        <v/>
      </c>
      <c r="D16" s="367"/>
      <c r="E16" s="367"/>
      <c r="F16" s="372" t="s">
        <v>11</v>
      </c>
      <c r="G16" s="373"/>
      <c r="H16" s="12"/>
    </row>
    <row r="17" spans="1:12" s="6" customFormat="1" ht="67.900000000000006" customHeight="1" thickBot="1">
      <c r="A17" s="370" t="s">
        <v>72</v>
      </c>
      <c r="B17" s="371"/>
      <c r="C17" s="350" t="str">
        <f>IF(F38=0,"",F38)</f>
        <v/>
      </c>
      <c r="D17" s="351"/>
      <c r="E17" s="351"/>
      <c r="F17" s="352" t="s">
        <v>73</v>
      </c>
      <c r="G17" s="353"/>
      <c r="H17" s="12"/>
    </row>
    <row r="18" spans="1:12" ht="67.900000000000006" customHeight="1">
      <c r="A18" s="363" t="s">
        <v>74</v>
      </c>
      <c r="B18" s="363"/>
      <c r="C18" s="362"/>
      <c r="D18" s="362"/>
      <c r="E18" s="362"/>
      <c r="F18" s="363" t="s">
        <v>16</v>
      </c>
      <c r="G18" s="363"/>
      <c r="H18" s="143"/>
      <c r="I18" s="144"/>
      <c r="J18" s="356" t="s">
        <v>56</v>
      </c>
      <c r="K18" s="356"/>
      <c r="L18" s="356"/>
    </row>
    <row r="19" spans="1:12" s="1" customFormat="1" ht="58.9" customHeight="1"/>
    <row r="20" spans="1:12" s="1" customFormat="1" ht="58.9" customHeight="1"/>
    <row r="21" spans="1:12" s="1" customFormat="1" ht="58.9" customHeight="1"/>
    <row r="22" spans="1:12" s="1" customFormat="1" ht="58.9" customHeight="1"/>
    <row r="23" spans="1:12" s="1" customFormat="1" ht="58.9" customHeight="1"/>
    <row r="24" spans="1:12" s="1" customFormat="1" ht="58.9" customHeight="1"/>
    <row r="25" spans="1:12" s="1" customFormat="1" ht="58.9" customHeight="1">
      <c r="A25" s="89"/>
      <c r="B25" s="89"/>
      <c r="C25" s="89"/>
      <c r="D25" s="89"/>
      <c r="E25" s="89"/>
      <c r="F25" s="89"/>
      <c r="G25" s="89"/>
      <c r="H25" s="89"/>
      <c r="I25" s="89"/>
    </row>
    <row r="26" spans="1:12" s="1" customFormat="1" ht="25.15" customHeight="1">
      <c r="A26" s="89"/>
      <c r="B26" s="89"/>
      <c r="C26" s="89"/>
      <c r="D26" s="90">
        <f>IF($D$7="",0,1)</f>
        <v>0</v>
      </c>
      <c r="E26" s="94"/>
      <c r="F26" s="94"/>
      <c r="G26" s="89"/>
      <c r="H26" s="89"/>
      <c r="I26" s="89"/>
    </row>
    <row r="27" spans="1:12" s="1" customFormat="1" ht="25.15" customHeight="1">
      <c r="A27" s="89"/>
      <c r="B27" s="89"/>
      <c r="C27" s="89"/>
      <c r="D27" s="90"/>
      <c r="E27" s="94"/>
      <c r="F27" s="94"/>
      <c r="G27" s="89"/>
      <c r="H27" s="89"/>
      <c r="I27" s="89"/>
    </row>
    <row r="28" spans="1:12" s="1" customFormat="1" ht="25.15" customHeight="1">
      <c r="A28" s="89"/>
      <c r="B28" s="89"/>
      <c r="C28" s="89"/>
      <c r="D28" s="90">
        <f>IF($D$9="",0,1)</f>
        <v>0</v>
      </c>
      <c r="E28" s="94"/>
      <c r="F28" s="94"/>
      <c r="G28" s="89"/>
      <c r="H28" s="89"/>
      <c r="I28" s="89"/>
    </row>
    <row r="29" spans="1:12" s="1" customFormat="1" ht="25.15" customHeight="1">
      <c r="A29" s="89"/>
      <c r="B29" s="89"/>
      <c r="C29" s="89"/>
      <c r="D29" s="90"/>
      <c r="E29" s="94"/>
      <c r="F29" s="94"/>
      <c r="G29" s="89"/>
      <c r="H29" s="89"/>
      <c r="I29" s="89"/>
    </row>
    <row r="30" spans="1:12" s="1" customFormat="1" ht="25.15" customHeight="1">
      <c r="A30" s="89"/>
      <c r="B30" s="89"/>
      <c r="C30" s="89"/>
      <c r="D30" s="90">
        <f>IF($D$11="",0,1)</f>
        <v>0</v>
      </c>
      <c r="E30" s="94"/>
      <c r="F30" s="94"/>
      <c r="G30" s="89"/>
      <c r="H30" s="89"/>
      <c r="I30" s="89"/>
    </row>
    <row r="31" spans="1:12" s="1" customFormat="1" ht="25.15" customHeight="1">
      <c r="A31" s="89"/>
      <c r="B31" s="89"/>
      <c r="C31" s="89"/>
      <c r="D31" s="90"/>
      <c r="E31" s="94"/>
      <c r="F31" s="94"/>
      <c r="G31" s="89"/>
      <c r="H31" s="89"/>
      <c r="I31" s="89"/>
    </row>
    <row r="32" spans="1:12" ht="25.15" customHeight="1">
      <c r="A32" s="75"/>
      <c r="B32" s="75"/>
      <c r="C32" s="75"/>
      <c r="D32" s="90">
        <f>IF($D$13="",0,1)</f>
        <v>0</v>
      </c>
      <c r="E32" s="92"/>
      <c r="F32" s="94"/>
      <c r="G32" s="75"/>
      <c r="H32" s="75"/>
      <c r="I32" s="75"/>
    </row>
    <row r="33" spans="1:10" ht="25.15" customHeight="1">
      <c r="A33" s="75"/>
      <c r="B33" s="75"/>
      <c r="C33" s="75"/>
      <c r="D33" s="91"/>
      <c r="E33" s="92"/>
      <c r="F33" s="92"/>
      <c r="G33" s="75"/>
      <c r="H33" s="75"/>
      <c r="I33" s="75"/>
    </row>
    <row r="34" spans="1:10" ht="25.15" customHeight="1">
      <c r="A34" s="75"/>
      <c r="B34" s="75"/>
      <c r="C34" s="75"/>
      <c r="D34" s="90">
        <f>IF($C$15="",0,$C$15)</f>
        <v>0</v>
      </c>
      <c r="E34" s="92"/>
      <c r="F34" s="92"/>
      <c r="G34" s="75"/>
      <c r="H34" s="75"/>
      <c r="I34" s="75"/>
    </row>
    <row r="35" spans="1:10" ht="25.15" customHeight="1">
      <c r="A35" s="75"/>
      <c r="B35" s="75"/>
      <c r="C35" s="75"/>
      <c r="D35" s="91"/>
      <c r="E35" s="92"/>
      <c r="F35" s="92"/>
      <c r="G35" s="75"/>
      <c r="H35" s="75"/>
      <c r="I35" s="75"/>
    </row>
    <row r="36" spans="1:10" ht="25.15" customHeight="1">
      <c r="A36" s="75"/>
      <c r="B36" s="75"/>
      <c r="C36" s="75"/>
      <c r="D36" s="90">
        <f>IF($C$16="",0,$C$16)</f>
        <v>0</v>
      </c>
      <c r="E36" s="92"/>
      <c r="F36" s="92"/>
      <c r="G36" s="75"/>
      <c r="H36" s="75"/>
      <c r="I36" s="75"/>
    </row>
    <row r="37" spans="1:10" ht="25.15" customHeight="1">
      <c r="A37" s="75"/>
      <c r="B37" s="75"/>
      <c r="C37" s="75"/>
      <c r="D37" s="92"/>
      <c r="E37" s="92"/>
      <c r="F37" s="92"/>
      <c r="G37" s="75"/>
      <c r="H37" s="75"/>
      <c r="I37" s="75"/>
    </row>
    <row r="38" spans="1:10" ht="25.15" customHeight="1">
      <c r="A38" s="75"/>
      <c r="B38" s="75"/>
      <c r="C38" s="75"/>
      <c r="D38" s="92"/>
      <c r="E38" s="92"/>
      <c r="F38" s="105">
        <f>SUM(D26:D32)*500+(D34+D36)*100</f>
        <v>0</v>
      </c>
      <c r="G38" s="75"/>
      <c r="H38" s="75"/>
      <c r="I38" s="75"/>
    </row>
    <row r="39" spans="1:10" ht="58.9" customHeight="1">
      <c r="A39" s="92"/>
      <c r="B39" s="92"/>
      <c r="C39" s="92"/>
      <c r="D39" s="92"/>
      <c r="E39" s="92"/>
      <c r="F39" s="93">
        <f>C18*200</f>
        <v>0</v>
      </c>
      <c r="G39" s="92"/>
      <c r="H39" s="92"/>
      <c r="I39" s="92"/>
      <c r="J39" s="92"/>
    </row>
    <row r="40" spans="1:10" ht="58.9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58.9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</row>
    <row r="42" spans="1:10" ht="58.9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</row>
    <row r="43" spans="1:10" ht="58.9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</row>
    <row r="44" spans="1:10" ht="58.9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</row>
    <row r="45" spans="1:10" ht="58.9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</row>
    <row r="46" spans="1:10" ht="58.9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</row>
    <row r="47" spans="1:10" ht="58.9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</row>
    <row r="48" spans="1:10" ht="58.9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</row>
    <row r="49" spans="1:10" ht="58.9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</row>
    <row r="50" spans="1:10" ht="58.9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</row>
    <row r="51" spans="1:10" ht="58.9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</row>
    <row r="52" spans="1:10" ht="58.9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</row>
    <row r="53" spans="1:10" ht="58.9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</row>
    <row r="54" spans="1:10" ht="58.9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</row>
    <row r="55" spans="1:10" ht="58.9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</row>
    <row r="56" spans="1:10" ht="58.9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</row>
    <row r="57" spans="1:10" ht="58.9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</row>
    <row r="58" spans="1:10" ht="58.9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</row>
    <row r="59" spans="1:10" ht="58.9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</row>
    <row r="60" spans="1:10" ht="58.9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</row>
    <row r="61" spans="1:10" ht="58.9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</row>
    <row r="62" spans="1:10" ht="58.9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</row>
    <row r="63" spans="1:10" ht="58.9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</row>
    <row r="64" spans="1:10" ht="58.9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</row>
    <row r="65" spans="1:10" ht="58.9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</row>
    <row r="66" spans="1:10" ht="58.9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</row>
    <row r="67" spans="1:10" ht="58.9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</row>
    <row r="68" spans="1:10" ht="58.9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</row>
    <row r="69" spans="1:10" ht="58.9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</row>
    <row r="70" spans="1:10" ht="58.9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</row>
    <row r="71" spans="1:10" ht="58.9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</row>
    <row r="72" spans="1:10" ht="58.9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</row>
    <row r="73" spans="1:10" ht="58.9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</row>
    <row r="74" spans="1:10" ht="58.9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</row>
    <row r="75" spans="1:10" ht="58.9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</row>
    <row r="76" spans="1:10" ht="58.9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</row>
    <row r="77" spans="1:10" ht="58.9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</row>
    <row r="78" spans="1:10" ht="58.9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</row>
    <row r="79" spans="1:10" ht="58.9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</row>
    <row r="80" spans="1:10" ht="58.9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</row>
    <row r="81" spans="1:10" ht="58.9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</row>
    <row r="82" spans="1:10" ht="58.9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</row>
    <row r="83" spans="1:10" ht="58.9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</row>
    <row r="84" spans="1:10" ht="58.9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</row>
    <row r="85" spans="1:10" ht="58.9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</row>
    <row r="86" spans="1:10" ht="58.9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</row>
    <row r="87" spans="1:10" ht="58.9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</row>
    <row r="88" spans="1:10" ht="58.9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</row>
    <row r="89" spans="1:10" ht="58.9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</row>
    <row r="90" spans="1:10" ht="58.9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</row>
    <row r="94" spans="1:10" ht="58.9" customHeight="1">
      <c r="J94" s="104"/>
    </row>
  </sheetData>
  <sheetProtection algorithmName="SHA-512" hashValue="WpidmB+X0qJDUu0cJj0y9B/Nn+9hHcFsHpHj1GPuAFFe9oM2lgnK8yOKWRAuRSU5T2+uLHF3IibOI+KQ8OxvgA==" saltValue="VBGtR4xmaUtl2JkASM+V3w==" spinCount="100000" sheet="1" objects="1" scenarios="1"/>
  <protectedRanges>
    <protectedRange sqref="B5 C18" name="範囲1"/>
  </protectedRanges>
  <mergeCells count="34">
    <mergeCell ref="A1:G1"/>
    <mergeCell ref="A2:G2"/>
    <mergeCell ref="B5:G5"/>
    <mergeCell ref="F6:G6"/>
    <mergeCell ref="B4:C4"/>
    <mergeCell ref="D4:G4"/>
    <mergeCell ref="C6:E6"/>
    <mergeCell ref="A18:B18"/>
    <mergeCell ref="C15:E15"/>
    <mergeCell ref="C16:E16"/>
    <mergeCell ref="F15:G15"/>
    <mergeCell ref="A17:B17"/>
    <mergeCell ref="F16:G16"/>
    <mergeCell ref="A15:A16"/>
    <mergeCell ref="J5:L5"/>
    <mergeCell ref="B7:B8"/>
    <mergeCell ref="B9:B10"/>
    <mergeCell ref="B11:B12"/>
    <mergeCell ref="B13:B14"/>
    <mergeCell ref="A6:B6"/>
    <mergeCell ref="G11:G12"/>
    <mergeCell ref="G13:G14"/>
    <mergeCell ref="F7:F8"/>
    <mergeCell ref="F9:F10"/>
    <mergeCell ref="F11:F12"/>
    <mergeCell ref="F13:F14"/>
    <mergeCell ref="A7:A14"/>
    <mergeCell ref="C17:E17"/>
    <mergeCell ref="F17:G17"/>
    <mergeCell ref="G7:G8"/>
    <mergeCell ref="G9:G10"/>
    <mergeCell ref="J18:L18"/>
    <mergeCell ref="C18:E18"/>
    <mergeCell ref="F18:G18"/>
  </mergeCells>
  <phoneticPr fontId="1"/>
  <printOptions horizontalCentered="1"/>
  <pageMargins left="0.7" right="0.7" top="0.75" bottom="0.75" header="0.3" footer="0.3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高学年女子</vt:lpstr>
      <vt:lpstr>低学年女子</vt:lpstr>
      <vt:lpstr>高学年男子</vt:lpstr>
      <vt:lpstr>低学年男子</vt:lpstr>
      <vt:lpstr>中学男女</vt:lpstr>
      <vt:lpstr>集計表</vt:lpstr>
      <vt:lpstr>高学年女子!Print_Area</vt:lpstr>
      <vt:lpstr>高学年男子!Print_Area</vt:lpstr>
      <vt:lpstr>集計表!Print_Area</vt:lpstr>
      <vt:lpstr>中学男女!Print_Area</vt:lpstr>
      <vt:lpstr>低学年女子!Print_Area</vt:lpstr>
      <vt:lpstr>低学年男子!Print_Area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鹿児島県体育協会</dc:creator>
  <cp:lastModifiedBy>ume</cp:lastModifiedBy>
  <cp:lastPrinted>2021-01-11T23:34:06Z</cp:lastPrinted>
  <dcterms:created xsi:type="dcterms:W3CDTF">2010-12-16T01:08:34Z</dcterms:created>
  <dcterms:modified xsi:type="dcterms:W3CDTF">2021-10-17T01:48:54Z</dcterms:modified>
</cp:coreProperties>
</file>