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大会データ\春季大会\R3\"/>
    </mc:Choice>
  </mc:AlternateContent>
  <bookViews>
    <workbookView xWindow="3510" yWindow="0" windowWidth="11475" windowHeight="8985"/>
  </bookViews>
  <sheets>
    <sheet name="男　子" sheetId="4" r:id="rId1"/>
    <sheet name="女　子" sheetId="2" r:id="rId2"/>
    <sheet name="中学女子" sheetId="5" r:id="rId3"/>
    <sheet name="総括表" sheetId="3" r:id="rId4"/>
  </sheets>
  <definedNames>
    <definedName name="_xlnm.Print_Area" localSheetId="1">'女　子'!$B$1:$I$38</definedName>
    <definedName name="_xlnm.Print_Area" localSheetId="3">総括表!$B$1:$D$31</definedName>
    <definedName name="_xlnm.Print_Area" localSheetId="0">'男　子'!$B$1:$I$38</definedName>
    <definedName name="種目3">'男　子'!$Z$5:$Z$14</definedName>
    <definedName name="種目D">'男　子'!$Z$5:$Z$14</definedName>
    <definedName name="種目S">'男　子'!$AA$5:$AA$14</definedName>
    <definedName name="小１以下D">'男　子'!$AH$5:$AH$15</definedName>
    <definedName name="小１以下S">'男　子'!$AQ$5:$AQ$15</definedName>
    <definedName name="小２S">'男　子'!$AP$5:$AP$15</definedName>
    <definedName name="小２以下D">'男　子'!$AG$5:$AG$15</definedName>
    <definedName name="小３Ｓ">'男　子'!$AO$5:$AO$15</definedName>
    <definedName name="小３以下Ｄ">'男　子'!$AF$5:$AF$15</definedName>
    <definedName name="小４Ｓ">'男　子'!$AN$5:$AN$15</definedName>
    <definedName name="小４以下Ｄ">'男　子'!$AE$5:$AE$15</definedName>
    <definedName name="小５Ｓ">'男　子'!$AM$5:$AM$15</definedName>
    <definedName name="小５以下Ｄ">'男　子'!$AD$5:$AD$15</definedName>
    <definedName name="小６S">'男　子'!$AL$5:$AL$15</definedName>
    <definedName name="小６以下Ｄ">'男　子'!$AC$5:$AC$15</definedName>
    <definedName name="中１D">'男　子'!$AK$5:$AK$15</definedName>
    <definedName name="中１Ｓ">'男　子'!$AK$5:$AK$15</definedName>
    <definedName name="中２Ｓ">'男　子'!$AJ$5:$AJ$15</definedName>
    <definedName name="中２以下D">'男　子'!$AJ$5:$AJ$15</definedName>
    <definedName name="中３S">'男　子'!$AI$5:$AI$15</definedName>
    <definedName name="中３以下D">'男　子'!$AI$5:$AI$15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3" l="1"/>
  <c r="P2" i="3"/>
  <c r="O2" i="3"/>
  <c r="C29" i="3"/>
  <c r="C28" i="3"/>
  <c r="C27" i="3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C5" i="3"/>
  <c r="H2" i="3" s="1"/>
  <c r="D6" i="2"/>
  <c r="Y2" i="3"/>
  <c r="X2" i="3"/>
  <c r="V2" i="3"/>
  <c r="U2" i="3"/>
  <c r="T2" i="3"/>
  <c r="S2" i="3"/>
  <c r="R2" i="3"/>
  <c r="C19" i="3"/>
  <c r="C18" i="3"/>
  <c r="C16" i="3"/>
  <c r="C15" i="3"/>
  <c r="C14" i="3"/>
  <c r="C13" i="3"/>
  <c r="C12" i="3"/>
  <c r="Z2" i="3"/>
  <c r="W2" i="3"/>
  <c r="N2" i="3"/>
  <c r="M2" i="3"/>
  <c r="L2" i="3"/>
  <c r="K2" i="3"/>
  <c r="J2" i="3"/>
  <c r="I2" i="3"/>
  <c r="AA2" i="3" l="1"/>
  <c r="AB2" i="3" s="1"/>
  <c r="H81" i="5"/>
  <c r="K10" i="5" s="1"/>
  <c r="C26" i="3"/>
  <c r="C25" i="3"/>
  <c r="C24" i="3"/>
  <c r="C23" i="3"/>
  <c r="C22" i="3"/>
  <c r="C21" i="3"/>
  <c r="C20" i="3"/>
  <c r="C17" i="3"/>
  <c r="C30" i="3" l="1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C31" i="3" l="1"/>
  <c r="C9" i="3" s="1"/>
  <c r="H81" i="2"/>
  <c r="K10" i="2" s="1"/>
  <c r="H81" i="4"/>
  <c r="K10" i="4" s="1"/>
</calcChain>
</file>

<file path=xl/comments1.xml><?xml version="1.0" encoding="utf-8"?>
<comments xmlns="http://schemas.openxmlformats.org/spreadsheetml/2006/main">
  <authors>
    <author xml:space="preserve"> 平岡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小学六年Ｓは　601～
小学五年Ｓは　501～
小学四年Ｓは　401～
小学三年Ｓは　301～
小学二年Ｓは　201～
小学一年以下Ｓは　101～
中学三年Ｓは T101～
中学二年Ｓは T201～
中学一年Ｓは T101～
　の順に入力してください</t>
        </r>
      </text>
    </comment>
  </commentList>
</comments>
</file>

<file path=xl/comments2.xml><?xml version="1.0" encoding="utf-8"?>
<comments xmlns="http://schemas.openxmlformats.org/spreadsheetml/2006/main">
  <authors>
    <author xml:space="preserve"> 平岡</author>
    <author>hiraokateruhiro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小六以下Ｄは　60１～
小五以下Ｄは　501～
小四以下Ｄは　401～
小三以下Ｄは　301～
小二以下Dは　201～
小一以下Dは　101～
　の順に入力してください
</t>
        </r>
      </text>
    </comment>
    <comment ref="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</commentList>
</comments>
</file>

<file path=xl/comments3.xml><?xml version="1.0" encoding="utf-8"?>
<comments xmlns="http://schemas.openxmlformats.org/spreadsheetml/2006/main">
  <authors>
    <author xml:space="preserve"> 平岡</author>
  </authors>
  <commentList>
    <comment ref="G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
中学三年Ｓは T301～
中学二年Ｓは T201～
中学一年Ｓは T101～
　の順に入力してください</t>
        </r>
      </text>
    </comment>
  </commentList>
</comments>
</file>

<file path=xl/sharedStrings.xml><?xml version="1.0" encoding="utf-8"?>
<sst xmlns="http://schemas.openxmlformats.org/spreadsheetml/2006/main" count="371" uniqueCount="167">
  <si>
    <t>所属名</t>
    <rPh sb="0" eb="3">
      <t>ショゾクメイ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</si>
  <si>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</si>
  <si>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</si>
  <si>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</si>
  <si>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</si>
  <si>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</si>
  <si>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</si>
  <si>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</si>
  <si>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</si>
  <si>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</si>
  <si>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</si>
  <si>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</si>
  <si>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</si>
  <si>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</si>
  <si>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</si>
  <si>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</si>
  <si>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</si>
  <si>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</si>
  <si>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</si>
  <si>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</si>
  <si>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二年Ｓ</t>
    <rPh sb="0" eb="1">
      <t>ニ</t>
    </rPh>
    <rPh sb="1" eb="2">
      <t>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</si>
  <si>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</si>
  <si>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</si>
  <si>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</si>
  <si>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</si>
  <si>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</si>
  <si>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</si>
  <si>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</si>
  <si>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</si>
  <si>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</si>
  <si>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</si>
  <si>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</si>
  <si>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</si>
  <si>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</si>
  <si>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</si>
  <si>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</si>
  <si>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</si>
  <si>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</si>
  <si>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</si>
  <si>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</si>
  <si>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</si>
  <si>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</si>
  <si>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</si>
  <si>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</si>
  <si>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</si>
  <si>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人</t>
    <rPh sb="0" eb="1">
      <t>ニン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</si>
  <si>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</si>
  <si>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</si>
  <si>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</si>
  <si>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</si>
  <si>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の部分を入力してください。</t>
    <rPh sb="1" eb="3">
      <t>ブブン</t>
    </rPh>
    <rPh sb="4" eb="6">
      <t>ニュウリョク</t>
    </rPh>
    <phoneticPr fontId="3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</si>
  <si>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</si>
  <si>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T301</t>
    <phoneticPr fontId="3"/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</si>
  <si>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</si>
  <si>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</si>
  <si>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</si>
  <si>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</si>
  <si>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</si>
  <si>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</si>
  <si>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</si>
  <si>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</si>
  <si>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</si>
  <si>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T201</t>
    <phoneticPr fontId="3"/>
  </si>
  <si>
    <t>T202</t>
  </si>
  <si>
    <t>T203</t>
  </si>
  <si>
    <t>T204</t>
  </si>
  <si>
    <t>T205</t>
  </si>
  <si>
    <t>T206</t>
  </si>
  <si>
    <t>T207</t>
  </si>
  <si>
    <t>T208</t>
  </si>
  <si>
    <t>T209</t>
  </si>
  <si>
    <t>T210</t>
  </si>
  <si>
    <t>T101</t>
    <phoneticPr fontId="3"/>
  </si>
  <si>
    <t>T102</t>
  </si>
  <si>
    <t>T103</t>
  </si>
  <si>
    <t>T104</t>
  </si>
  <si>
    <t>T105</t>
  </si>
  <si>
    <t>T106</t>
  </si>
  <si>
    <t>T107</t>
  </si>
  <si>
    <t>T108</t>
  </si>
  <si>
    <t>T109</t>
  </si>
  <si>
    <t>T110</t>
  </si>
  <si>
    <t>氏名、フリガナ、学年の部分はを</t>
    <rPh sb="0" eb="2">
      <t>シメイ</t>
    </rPh>
    <rPh sb="8" eb="10">
      <t>ガクネン</t>
    </rPh>
    <rPh sb="11" eb="13">
      <t>ブブン</t>
    </rPh>
    <phoneticPr fontId="4"/>
  </si>
  <si>
    <t>セルの削除をしないこと。</t>
    <rPh sb="3" eb="5">
      <t>サクジョ</t>
    </rPh>
    <phoneticPr fontId="3"/>
  </si>
  <si>
    <t>他のファイルからのコピー，貼り付け，値のクリアはできます</t>
    <rPh sb="13" eb="14">
      <t>ハ</t>
    </rPh>
    <rPh sb="15" eb="16">
      <t>ツ</t>
    </rPh>
    <rPh sb="18" eb="19">
      <t>アタイ</t>
    </rPh>
    <phoneticPr fontId="3"/>
  </si>
  <si>
    <t>氏名、フリガナ、学年の部分は</t>
    <rPh sb="0" eb="2">
      <t>シメイ</t>
    </rPh>
    <rPh sb="8" eb="10">
      <t>ガクネン</t>
    </rPh>
    <rPh sb="11" eb="13">
      <t>ブブン</t>
    </rPh>
    <phoneticPr fontId="4"/>
  </si>
  <si>
    <t>ただし、削除はできません</t>
    <rPh sb="4" eb="6">
      <t>サクジョ</t>
    </rPh>
    <phoneticPr fontId="4"/>
  </si>
  <si>
    <t>鹿児島市バドミントンスポーツ少年団　春季大会申込書</t>
    <rPh sb="0" eb="4">
      <t>カゴシマシ</t>
    </rPh>
    <rPh sb="14" eb="17">
      <t>ショウネンダン</t>
    </rPh>
    <rPh sb="18" eb="20">
      <t>シュンキ</t>
    </rPh>
    <rPh sb="20" eb="22">
      <t>タイカイ</t>
    </rPh>
    <rPh sb="22" eb="25">
      <t>モウシコミショ</t>
    </rPh>
    <phoneticPr fontId="4"/>
  </si>
  <si>
    <t>過去の他大会等の申込書からコピーしたり、クリアすることができます</t>
  </si>
  <si>
    <t>過去の他大会等の申込書からコピーしたり、クリアすることができます</t>
    <rPh sb="0" eb="2">
      <t>カコ</t>
    </rPh>
    <rPh sb="3" eb="4">
      <t>タ</t>
    </rPh>
    <phoneticPr fontId="4"/>
  </si>
  <si>
    <t>小６以下Ｄ</t>
    <rPh sb="0" eb="1">
      <t>ショウ</t>
    </rPh>
    <rPh sb="2" eb="4">
      <t>イカ</t>
    </rPh>
    <phoneticPr fontId="4"/>
  </si>
  <si>
    <t>小５以下Ｄ</t>
    <rPh sb="0" eb="1">
      <t>ショウ</t>
    </rPh>
    <rPh sb="2" eb="4">
      <t>イカ</t>
    </rPh>
    <phoneticPr fontId="4"/>
  </si>
  <si>
    <t>小４以下Ｄ</t>
    <rPh sb="0" eb="1">
      <t>ショウ</t>
    </rPh>
    <rPh sb="2" eb="4">
      <t>イカ</t>
    </rPh>
    <phoneticPr fontId="4"/>
  </si>
  <si>
    <t>小３以下Ｄ</t>
    <rPh sb="0" eb="1">
      <t>ショウ</t>
    </rPh>
    <rPh sb="2" eb="4">
      <t>イカ</t>
    </rPh>
    <phoneticPr fontId="4"/>
  </si>
  <si>
    <t>小２以下Ｄ</t>
    <rPh sb="0" eb="1">
      <t>ショウ</t>
    </rPh>
    <rPh sb="2" eb="4">
      <t>イカ</t>
    </rPh>
    <phoneticPr fontId="4"/>
  </si>
  <si>
    <t>小１以下Ｄ</t>
    <rPh sb="0" eb="1">
      <t>ショウ</t>
    </rPh>
    <rPh sb="2" eb="4">
      <t>イカ</t>
    </rPh>
    <phoneticPr fontId="4"/>
  </si>
  <si>
    <t>中３以下D</t>
    <rPh sb="0" eb="1">
      <t>チュウ</t>
    </rPh>
    <rPh sb="2" eb="4">
      <t>イカ</t>
    </rPh>
    <phoneticPr fontId="3"/>
  </si>
  <si>
    <t>中２以下D</t>
    <rPh sb="0" eb="1">
      <t>チュウ</t>
    </rPh>
    <rPh sb="2" eb="4">
      <t>イカ</t>
    </rPh>
    <phoneticPr fontId="4"/>
  </si>
  <si>
    <t>中１D</t>
    <rPh sb="0" eb="1">
      <t>チュウ</t>
    </rPh>
    <phoneticPr fontId="4"/>
  </si>
  <si>
    <t>種目D</t>
    <rPh sb="0" eb="2">
      <t>シュモク</t>
    </rPh>
    <phoneticPr fontId="4"/>
  </si>
  <si>
    <t>種目S</t>
    <rPh sb="0" eb="2">
      <t>シュモク</t>
    </rPh>
    <phoneticPr fontId="4"/>
  </si>
  <si>
    <t>小１以下Ｓ</t>
    <rPh sb="0" eb="1">
      <t>ショウ</t>
    </rPh>
    <rPh sb="2" eb="4">
      <t>イカ</t>
    </rPh>
    <phoneticPr fontId="4"/>
  </si>
  <si>
    <t>中１S</t>
    <rPh sb="0" eb="1">
      <t>チュウ</t>
    </rPh>
    <phoneticPr fontId="4"/>
  </si>
  <si>
    <t>（1部　２００円）</t>
    <phoneticPr fontId="3"/>
  </si>
  <si>
    <t>ランクの重複</t>
    <rPh sb="4" eb="6">
      <t>ジュウフク</t>
    </rPh>
    <phoneticPr fontId="4"/>
  </si>
  <si>
    <t>バドミントンスポーツ少年団</t>
    <rPh sb="10" eb="13">
      <t>ショウネンダン</t>
    </rPh>
    <phoneticPr fontId="4"/>
  </si>
  <si>
    <t>バドミントンスポーツ少年団</t>
    <rPh sb="10" eb="13">
      <t>ショウネンダン</t>
    </rPh>
    <phoneticPr fontId="3"/>
  </si>
  <si>
    <t>フリガナ欄は半角カタカナで記入すること。</t>
    <rPh sb="4" eb="5">
      <t>ラン</t>
    </rPh>
    <rPh sb="6" eb="8">
      <t>ハンカク</t>
    </rPh>
    <rPh sb="13" eb="15">
      <t>キニュウ</t>
    </rPh>
    <phoneticPr fontId="3"/>
  </si>
  <si>
    <t>「以下余白」等、選手の情報以外のことを記入しないこと。</t>
    <rPh sb="1" eb="5">
      <t>イカヨハク</t>
    </rPh>
    <rPh sb="6" eb="7">
      <t>トウ</t>
    </rPh>
    <rPh sb="8" eb="10">
      <t>センシュ</t>
    </rPh>
    <rPh sb="11" eb="15">
      <t>ジョウホウイガイ</t>
    </rPh>
    <rPh sb="19" eb="21">
      <t>キニュウ</t>
    </rPh>
    <phoneticPr fontId="3"/>
  </si>
  <si>
    <t>選手の入力は行を詰めて記入し、空きの行を作らないでください。</t>
    <rPh sb="0" eb="2">
      <t>センシュ</t>
    </rPh>
    <rPh sb="3" eb="5">
      <t>ニュウリョク</t>
    </rPh>
    <rPh sb="6" eb="7">
      <t>ギョウ</t>
    </rPh>
    <rPh sb="8" eb="9">
      <t>ツ</t>
    </rPh>
    <rPh sb="11" eb="13">
      <t>キニュウ</t>
    </rPh>
    <rPh sb="15" eb="16">
      <t>ア</t>
    </rPh>
    <rPh sb="18" eb="19">
      <t>ギョウ</t>
    </rPh>
    <rPh sb="20" eb="21">
      <t>ツク</t>
    </rPh>
    <phoneticPr fontId="3"/>
  </si>
  <si>
    <t>フリガナ
(半角カタカナ)</t>
    <rPh sb="6" eb="8">
      <t>ハンカク</t>
    </rPh>
    <phoneticPr fontId="4"/>
  </si>
  <si>
    <t>小学６年生以下女子ダブルス</t>
    <rPh sb="0" eb="2">
      <t>ショウガク</t>
    </rPh>
    <rPh sb="7" eb="9">
      <t>ジョシ</t>
    </rPh>
    <phoneticPr fontId="3"/>
  </si>
  <si>
    <t>小学５年生以下女子ダブルス</t>
    <rPh sb="0" eb="2">
      <t>ショウガク</t>
    </rPh>
    <rPh sb="7" eb="9">
      <t>ジョシ</t>
    </rPh>
    <phoneticPr fontId="3"/>
  </si>
  <si>
    <t>小学４年生以下女子ダブルス</t>
    <rPh sb="0" eb="2">
      <t>ショウガク</t>
    </rPh>
    <rPh sb="7" eb="9">
      <t>ジョシ</t>
    </rPh>
    <phoneticPr fontId="3"/>
  </si>
  <si>
    <t>小学３年生以下女子ダブルス</t>
    <rPh sb="0" eb="2">
      <t>ショウガク</t>
    </rPh>
    <rPh sb="7" eb="9">
      <t>ジョシ</t>
    </rPh>
    <phoneticPr fontId="3"/>
  </si>
  <si>
    <t>小学２年生以下女子ダブルス</t>
    <rPh sb="0" eb="2">
      <t>ショウガク</t>
    </rPh>
    <rPh sb="7" eb="9">
      <t>ジョシ</t>
    </rPh>
    <phoneticPr fontId="3"/>
  </si>
  <si>
    <t>小学１年生以下女子ダブルス</t>
    <rPh sb="0" eb="2">
      <t>ショウガク</t>
    </rPh>
    <rPh sb="7" eb="9">
      <t>ジョシ</t>
    </rPh>
    <phoneticPr fontId="3"/>
  </si>
  <si>
    <t>小学１年生以下男子シングルス</t>
    <rPh sb="0" eb="2">
      <t>ショウガク</t>
    </rPh>
    <rPh sb="7" eb="9">
      <t>ダンシ</t>
    </rPh>
    <phoneticPr fontId="3"/>
  </si>
  <si>
    <t>中学１年生男子シングルス</t>
    <rPh sb="0" eb="2">
      <t>チュウガク</t>
    </rPh>
    <rPh sb="5" eb="7">
      <t>ダンシ</t>
    </rPh>
    <phoneticPr fontId="3"/>
  </si>
  <si>
    <t>代表者氏名</t>
  </si>
  <si>
    <t>電話番号</t>
  </si>
  <si>
    <t>参　　加　　数</t>
    <rPh sb="0" eb="1">
      <t>サン</t>
    </rPh>
    <rPh sb="3" eb="4">
      <t>カ</t>
    </rPh>
    <rPh sb="6" eb="7">
      <t>スウ</t>
    </rPh>
    <phoneticPr fontId="3"/>
  </si>
  <si>
    <t>種　　　　目</t>
    <rPh sb="0" eb="1">
      <t>シュ</t>
    </rPh>
    <rPh sb="5" eb="6">
      <t>メ</t>
    </rPh>
    <phoneticPr fontId="3"/>
  </si>
  <si>
    <t>６GD</t>
    <phoneticPr fontId="3"/>
  </si>
  <si>
    <t>５GD</t>
    <phoneticPr fontId="3"/>
  </si>
  <si>
    <t>４GD</t>
  </si>
  <si>
    <t>３GD</t>
  </si>
  <si>
    <t>２GD</t>
  </si>
  <si>
    <t>１GD</t>
  </si>
  <si>
    <t>６BS</t>
    <phoneticPr fontId="3"/>
  </si>
  <si>
    <t>５BS</t>
    <phoneticPr fontId="3"/>
  </si>
  <si>
    <t>４BS</t>
  </si>
  <si>
    <t>３BS</t>
  </si>
  <si>
    <t>２BS</t>
  </si>
  <si>
    <t>１BS</t>
  </si>
  <si>
    <t>T3BS</t>
    <phoneticPr fontId="3"/>
  </si>
  <si>
    <t>T2BS</t>
    <phoneticPr fontId="3"/>
  </si>
  <si>
    <t>T1BS</t>
    <phoneticPr fontId="3"/>
  </si>
  <si>
    <t>参加料合計金額</t>
    <rPh sb="0" eb="3">
      <t>サンカリョウ</t>
    </rPh>
    <phoneticPr fontId="4"/>
  </si>
  <si>
    <t>小学６年生男子シングルス</t>
    <rPh sb="0" eb="2">
      <t>ショウガク</t>
    </rPh>
    <rPh sb="5" eb="7">
      <t>ダンシ</t>
    </rPh>
    <phoneticPr fontId="3"/>
  </si>
  <si>
    <t>小学５年生男子シングルス</t>
    <rPh sb="0" eb="2">
      <t>ショウガク</t>
    </rPh>
    <rPh sb="5" eb="7">
      <t>ダンシ</t>
    </rPh>
    <phoneticPr fontId="3"/>
  </si>
  <si>
    <t>小学４年生男子シングルス</t>
    <rPh sb="0" eb="2">
      <t>ショウガク</t>
    </rPh>
    <rPh sb="5" eb="7">
      <t>ダンシ</t>
    </rPh>
    <phoneticPr fontId="3"/>
  </si>
  <si>
    <t>小学３年生男子シングルス</t>
    <rPh sb="0" eb="2">
      <t>ショウガク</t>
    </rPh>
    <rPh sb="5" eb="7">
      <t>ダンシ</t>
    </rPh>
    <phoneticPr fontId="3"/>
  </si>
  <si>
    <t>小学２年生男子シングルス</t>
    <rPh sb="0" eb="2">
      <t>ショウガク</t>
    </rPh>
    <rPh sb="5" eb="7">
      <t>ダンシ</t>
    </rPh>
    <phoneticPr fontId="3"/>
  </si>
  <si>
    <t>中学３年生男子シングルス</t>
    <rPh sb="0" eb="1">
      <t>チュウ</t>
    </rPh>
    <rPh sb="1" eb="2">
      <t>ガク</t>
    </rPh>
    <rPh sb="3" eb="5">
      <t>ネンセイ</t>
    </rPh>
    <rPh sb="5" eb="7">
      <t>ダンシ</t>
    </rPh>
    <phoneticPr fontId="3"/>
  </si>
  <si>
    <t>中学２年生男子シングルス</t>
    <rPh sb="0" eb="2">
      <t>チュウガク</t>
    </rPh>
    <rPh sb="5" eb="7">
      <t>ダンシ</t>
    </rPh>
    <phoneticPr fontId="3"/>
  </si>
  <si>
    <t>小６Ｓ</t>
    <rPh sb="0" eb="1">
      <t>ショウ</t>
    </rPh>
    <phoneticPr fontId="4"/>
  </si>
  <si>
    <t>小５Ｓ</t>
    <rPh sb="0" eb="1">
      <t>ショウ</t>
    </rPh>
    <phoneticPr fontId="4"/>
  </si>
  <si>
    <t>小４Ｓ</t>
    <rPh sb="0" eb="1">
      <t>ショウ</t>
    </rPh>
    <phoneticPr fontId="4"/>
  </si>
  <si>
    <t>小３Ｓ</t>
    <rPh sb="0" eb="1">
      <t>ショウ</t>
    </rPh>
    <phoneticPr fontId="4"/>
  </si>
  <si>
    <t>小２Ｓ</t>
    <rPh sb="0" eb="1">
      <t>ショウ</t>
    </rPh>
    <phoneticPr fontId="4"/>
  </si>
  <si>
    <t>中３S</t>
    <rPh sb="0" eb="1">
      <t>チュウ</t>
    </rPh>
    <phoneticPr fontId="3"/>
  </si>
  <si>
    <t>中２S</t>
    <rPh sb="0" eb="1">
      <t>チュウ</t>
    </rPh>
    <phoneticPr fontId="4"/>
  </si>
  <si>
    <r>
      <t>➡</t>
    </r>
    <r>
      <rPr>
        <sz val="14"/>
        <color theme="8"/>
        <rFont val="ＭＳ Ｐゴシック"/>
        <family val="3"/>
        <charset val="128"/>
        <scheme val="minor"/>
      </rPr>
      <t>男子</t>
    </r>
    <r>
      <rPr>
        <sz val="14"/>
        <color rgb="FFFF0000"/>
        <rFont val="ＭＳ Ｐゴシック"/>
        <family val="3"/>
        <charset val="128"/>
        <scheme val="minor"/>
      </rPr>
      <t>の参加者がいなくても団名は記入してください。</t>
    </r>
    <phoneticPr fontId="3"/>
  </si>
  <si>
    <r>
      <t>➡団名は</t>
    </r>
    <r>
      <rPr>
        <sz val="14"/>
        <color theme="8"/>
        <rFont val="ＭＳ Ｐゴシック"/>
        <family val="3"/>
        <charset val="128"/>
        <scheme val="minor"/>
      </rPr>
      <t>男子</t>
    </r>
    <r>
      <rPr>
        <sz val="14"/>
        <color rgb="FFFF0000"/>
        <rFont val="ＭＳ Ｐゴシック"/>
        <family val="3"/>
        <charset val="128"/>
        <scheme val="minor"/>
      </rPr>
      <t>の申込書に記入してください。</t>
    </r>
    <phoneticPr fontId="3"/>
  </si>
  <si>
    <t>鹿児島市バドミントンスポーツ少年団　春季大会申込書</t>
  </si>
  <si>
    <t>小学・中学男子</t>
    <rPh sb="0" eb="2">
      <t>ショウガク</t>
    </rPh>
    <rPh sb="3" eb="5">
      <t>チュウガク</t>
    </rPh>
    <rPh sb="5" eb="7">
      <t>ダンシ</t>
    </rPh>
    <phoneticPr fontId="3"/>
  </si>
  <si>
    <t>小学女子</t>
    <rPh sb="0" eb="2">
      <t>ショウガク</t>
    </rPh>
    <rPh sb="2" eb="3">
      <t>ジョ</t>
    </rPh>
    <rPh sb="3" eb="4">
      <t>コ</t>
    </rPh>
    <phoneticPr fontId="3"/>
  </si>
  <si>
    <t>ダブルス</t>
    <phoneticPr fontId="3"/>
  </si>
  <si>
    <t>中学女子</t>
    <rPh sb="0" eb="2">
      <t>チュウガク</t>
    </rPh>
    <rPh sb="2" eb="4">
      <t>ジョシ</t>
    </rPh>
    <phoneticPr fontId="3"/>
  </si>
  <si>
    <t>種目中女S</t>
    <rPh sb="0" eb="4">
      <t>シュモクチュウジョ</t>
    </rPh>
    <phoneticPr fontId="3"/>
  </si>
  <si>
    <t>中学３年生女子シングルス</t>
    <rPh sb="0" eb="1">
      <t>チュウ</t>
    </rPh>
    <rPh sb="1" eb="2">
      <t>ガク</t>
    </rPh>
    <rPh sb="3" eb="5">
      <t>ネンセイ</t>
    </rPh>
    <rPh sb="5" eb="7">
      <t>ジョシ</t>
    </rPh>
    <phoneticPr fontId="3"/>
  </si>
  <si>
    <t>中学２年生女子シングルス</t>
    <rPh sb="0" eb="2">
      <t>チュウガク</t>
    </rPh>
    <rPh sb="5" eb="7">
      <t>ジョシ</t>
    </rPh>
    <phoneticPr fontId="3"/>
  </si>
  <si>
    <t>中学１年生女子シングルス</t>
    <rPh sb="0" eb="2">
      <t>チュウガク</t>
    </rPh>
    <rPh sb="5" eb="7">
      <t>ジョシ</t>
    </rPh>
    <phoneticPr fontId="3"/>
  </si>
  <si>
    <t>T3GS</t>
    <phoneticPr fontId="3"/>
  </si>
  <si>
    <t>T2GS</t>
    <phoneticPr fontId="3"/>
  </si>
  <si>
    <t>T1GS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</si>
</sst>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;\-#,##0"/>
    <numFmt numFmtId="177" formatCode="#,##0&quot;人&quot;"/>
    <numFmt numFmtId="178" formatCode="#,##0_ ;[Red]\-#,##0\ 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明朝"/>
      <family val="1"/>
      <charset val="128"/>
    </font>
    <font>
      <sz val="11"/>
      <name val="HG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ＭＳ 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8"/>
      <name val="ＭＳ Ｐゴシック"/>
      <family val="3"/>
      <charset val="128"/>
      <scheme val="minor"/>
    </font>
    <font>
      <b/>
      <sz val="22"/>
      <name val="ＭＳ Ｐ明朝"/>
      <family val="1"/>
      <charset val="128"/>
    </font>
    <font>
      <sz val="16"/>
      <color theme="0"/>
      <name val="HGS明朝B"/>
      <family val="1"/>
      <charset val="128"/>
    </font>
    <font>
      <b/>
      <sz val="11"/>
      <color theme="2"/>
      <name val="ＭＳ Ｐ明朝"/>
      <family val="1"/>
      <charset val="128"/>
    </font>
    <font>
      <b/>
      <sz val="9"/>
      <color theme="2"/>
      <name val="ＭＳ Ｐ明朝"/>
      <family val="1"/>
      <charset val="128"/>
    </font>
    <font>
      <b/>
      <sz val="6"/>
      <color theme="2"/>
      <name val="ＭＳ Ｐ明朝"/>
      <family val="1"/>
      <charset val="128"/>
    </font>
    <font>
      <sz val="11"/>
      <color theme="2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BDDE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A5FDF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6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Fill="1" applyBorder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5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 shrinkToFit="1"/>
    </xf>
    <xf numFmtId="0" fontId="0" fillId="4" borderId="0" xfId="0" applyFill="1">
      <alignment vertical="center"/>
    </xf>
    <xf numFmtId="0" fontId="6" fillId="4" borderId="0" xfId="0" applyFont="1" applyFill="1" applyAlignment="1">
      <alignment horizontal="left" vertical="center" readingOrder="1"/>
    </xf>
    <xf numFmtId="0" fontId="9" fillId="4" borderId="0" xfId="0" applyFont="1" applyFill="1" applyAlignment="1">
      <alignment horizontal="left" vertical="center" readingOrder="1"/>
    </xf>
    <xf numFmtId="38" fontId="10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vertical="center" readingOrder="1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 shrinkToFit="1"/>
    </xf>
    <xf numFmtId="0" fontId="15" fillId="0" borderId="0" xfId="0" applyFont="1" applyFill="1">
      <alignment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2" fillId="0" borderId="1" xfId="0" applyFont="1" applyBorder="1" applyAlignment="1" applyProtection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0" fillId="0" borderId="0" xfId="0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 shrinkToFit="1"/>
    </xf>
    <xf numFmtId="0" fontId="16" fillId="4" borderId="0" xfId="0" applyFont="1" applyFill="1" applyAlignment="1">
      <alignment horizontal="left" vertical="center" readingOrder="1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>
      <alignment vertical="center"/>
    </xf>
    <xf numFmtId="0" fontId="24" fillId="0" borderId="0" xfId="0" applyFont="1">
      <alignment vertical="center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 readingOrder="1"/>
    </xf>
    <xf numFmtId="0" fontId="25" fillId="2" borderId="6" xfId="0" applyFont="1" applyFill="1" applyBorder="1" applyAlignment="1">
      <alignment horizontal="center" vertical="center"/>
    </xf>
    <xf numFmtId="0" fontId="24" fillId="0" borderId="6" xfId="0" applyFont="1" applyFill="1" applyBorder="1">
      <alignment vertical="center"/>
    </xf>
    <xf numFmtId="0" fontId="20" fillId="3" borderId="11" xfId="0" applyFont="1" applyFill="1" applyBorder="1" applyAlignment="1" applyProtection="1">
      <alignment horizontal="center" vertical="center" shrinkToFit="1"/>
      <protection locked="0"/>
    </xf>
    <xf numFmtId="0" fontId="22" fillId="3" borderId="16" xfId="0" applyFont="1" applyFill="1" applyBorder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horizontal="center" vertical="center"/>
      <protection hidden="1"/>
    </xf>
    <xf numFmtId="0" fontId="29" fillId="2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vertical="center"/>
    </xf>
    <xf numFmtId="0" fontId="29" fillId="2" borderId="6" xfId="0" applyFont="1" applyFill="1" applyBorder="1" applyAlignment="1">
      <alignment horizontal="center" vertical="center"/>
    </xf>
    <xf numFmtId="0" fontId="17" fillId="4" borderId="0" xfId="0" applyFont="1" applyFill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3" fillId="4" borderId="0" xfId="0" applyFont="1" applyFill="1" applyAlignment="1" applyProtection="1">
      <alignment vertical="center" wrapText="1"/>
    </xf>
    <xf numFmtId="0" fontId="0" fillId="4" borderId="0" xfId="0" applyFill="1" applyProtection="1">
      <alignment vertical="center"/>
    </xf>
    <xf numFmtId="0" fontId="0" fillId="0" borderId="0" xfId="0" applyFill="1" applyProtection="1">
      <alignment vertical="center"/>
    </xf>
    <xf numFmtId="0" fontId="12" fillId="0" borderId="0" xfId="0" applyFont="1" applyFill="1">
      <alignment vertical="center"/>
    </xf>
    <xf numFmtId="38" fontId="12" fillId="0" borderId="0" xfId="0" applyNumberFormat="1" applyFont="1" applyFill="1">
      <alignment vertical="center"/>
    </xf>
    <xf numFmtId="0" fontId="31" fillId="4" borderId="0" xfId="0" applyFont="1" applyFill="1" applyAlignment="1">
      <alignment horizontal="left" vertical="center" readingOrder="1"/>
    </xf>
    <xf numFmtId="0" fontId="31" fillId="4" borderId="0" xfId="0" applyFont="1" applyFill="1" applyAlignment="1" applyProtection="1">
      <alignment horizontal="left" vertical="center" readingOrder="1"/>
    </xf>
    <xf numFmtId="0" fontId="10" fillId="4" borderId="0" xfId="0" applyFont="1" applyFill="1" applyBorder="1" applyAlignment="1" applyProtection="1">
      <alignment vertical="center"/>
    </xf>
    <xf numFmtId="0" fontId="29" fillId="0" borderId="0" xfId="0" applyFont="1" applyFill="1">
      <alignment vertical="center"/>
    </xf>
    <xf numFmtId="0" fontId="32" fillId="4" borderId="0" xfId="0" applyFont="1" applyFill="1">
      <alignment vertical="center"/>
    </xf>
    <xf numFmtId="0" fontId="31" fillId="4" borderId="0" xfId="0" applyFont="1" applyFill="1" applyBorder="1" applyAlignment="1">
      <alignment horizontal="left" vertical="center" readingOrder="1"/>
    </xf>
    <xf numFmtId="178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32" fillId="0" borderId="0" xfId="0" applyFont="1" applyFill="1" applyBorder="1">
      <alignment vertical="center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2" fillId="3" borderId="24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Protection="1">
      <alignment vertical="center"/>
    </xf>
    <xf numFmtId="0" fontId="9" fillId="4" borderId="0" xfId="0" applyFont="1" applyFill="1" applyAlignment="1" applyProtection="1">
      <alignment horizontal="left" vertical="center" readingOrder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29" fillId="2" borderId="1" xfId="0" applyFont="1" applyFill="1" applyBorder="1" applyAlignment="1" applyProtection="1">
      <alignment horizontal="center" vertical="center" shrinkToFit="1"/>
    </xf>
    <xf numFmtId="0" fontId="29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 applyProtection="1">
      <alignment horizontal="center" vertical="center"/>
      <protection hidden="1"/>
    </xf>
    <xf numFmtId="0" fontId="21" fillId="3" borderId="20" xfId="0" applyFont="1" applyFill="1" applyBorder="1" applyAlignment="1" applyProtection="1">
      <alignment horizontal="center" vertical="center"/>
      <protection hidden="1"/>
    </xf>
    <xf numFmtId="0" fontId="21" fillId="3" borderId="22" xfId="0" applyFont="1" applyFill="1" applyBorder="1" applyAlignment="1" applyProtection="1">
      <alignment horizontal="center" vertical="center"/>
      <protection hidden="1"/>
    </xf>
    <xf numFmtId="0" fontId="22" fillId="3" borderId="25" xfId="0" applyFont="1" applyFill="1" applyBorder="1" applyAlignment="1" applyProtection="1">
      <alignment horizontal="center" vertical="center"/>
      <protection hidden="1"/>
    </xf>
    <xf numFmtId="0" fontId="33" fillId="0" borderId="0" xfId="0" applyFont="1">
      <alignment vertical="center"/>
    </xf>
    <xf numFmtId="0" fontId="34" fillId="4" borderId="0" xfId="0" applyFont="1" applyFill="1">
      <alignment vertical="center"/>
    </xf>
    <xf numFmtId="0" fontId="34" fillId="0" borderId="0" xfId="0" applyFont="1" applyFill="1">
      <alignment vertical="center"/>
    </xf>
    <xf numFmtId="38" fontId="34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Continuous" vertical="center" wrapText="1"/>
    </xf>
    <xf numFmtId="0" fontId="10" fillId="0" borderId="3" xfId="0" applyFont="1" applyFill="1" applyBorder="1" applyAlignment="1" applyProtection="1">
      <alignment horizontal="centerContinuous" vertical="center" wrapText="1"/>
    </xf>
    <xf numFmtId="0" fontId="10" fillId="0" borderId="1" xfId="0" applyFont="1" applyFill="1" applyBorder="1" applyAlignment="1" applyProtection="1">
      <alignment horizontal="centerContinuous" vertical="center"/>
    </xf>
    <xf numFmtId="0" fontId="10" fillId="0" borderId="3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35" fillId="0" borderId="0" xfId="0" applyFo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177" fontId="22" fillId="0" borderId="0" xfId="0" applyNumberFormat="1" applyFont="1" applyFill="1" applyBorder="1" applyAlignment="1" applyProtection="1">
      <alignment horizontal="center" vertical="center"/>
      <protection hidden="1"/>
    </xf>
    <xf numFmtId="176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Continuous" vertical="center" shrinkToFit="1"/>
    </xf>
    <xf numFmtId="0" fontId="37" fillId="0" borderId="0" xfId="0" applyFont="1" applyFill="1" applyBorder="1" applyAlignment="1" applyProtection="1">
      <alignment horizontal="centerContinuous" vertical="center" shrinkToFit="1"/>
    </xf>
    <xf numFmtId="0" fontId="10" fillId="0" borderId="4" xfId="0" applyFont="1" applyFill="1" applyBorder="1" applyAlignment="1" applyProtection="1">
      <alignment horizontal="center" vertical="center" wrapText="1"/>
    </xf>
    <xf numFmtId="0" fontId="0" fillId="8" borderId="0" xfId="0" applyFill="1">
      <alignment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0" fontId="27" fillId="10" borderId="18" xfId="0" applyFont="1" applyFill="1" applyBorder="1" applyAlignment="1">
      <alignment horizontal="center" vertical="center"/>
    </xf>
    <xf numFmtId="0" fontId="27" fillId="10" borderId="21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 applyProtection="1">
      <alignment horizontal="center" vertical="center" shrinkToFit="1"/>
      <protection locked="0" hidden="1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177" fontId="42" fillId="0" borderId="0" xfId="0" applyNumberFormat="1" applyFont="1" applyFill="1" applyBorder="1" applyAlignment="1" applyProtection="1">
      <alignment vertical="center"/>
      <protection hidden="1"/>
    </xf>
    <xf numFmtId="176" fontId="40" fillId="0" borderId="0" xfId="0" applyNumberFormat="1" applyFont="1" applyFill="1" applyBorder="1" applyAlignment="1" applyProtection="1">
      <alignment vertical="center"/>
      <protection hidden="1"/>
    </xf>
    <xf numFmtId="0" fontId="43" fillId="0" borderId="23" xfId="0" applyFont="1" applyFill="1" applyBorder="1" applyAlignment="1" applyProtection="1">
      <alignment horizontal="center" vertical="center"/>
      <protection hidden="1"/>
    </xf>
    <xf numFmtId="0" fontId="43" fillId="0" borderId="23" xfId="0" applyFont="1" applyFill="1" applyBorder="1" applyAlignment="1">
      <alignment horizontal="center" vertical="center"/>
    </xf>
    <xf numFmtId="0" fontId="14" fillId="4" borderId="0" xfId="0" applyFont="1" applyFill="1" applyAlignment="1" applyProtection="1">
      <alignment horizontal="center" vertical="center" wrapText="1"/>
      <protection hidden="1"/>
    </xf>
    <xf numFmtId="0" fontId="25" fillId="0" borderId="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textRotation="255"/>
    </xf>
    <xf numFmtId="0" fontId="10" fillId="0" borderId="9" xfId="0" applyFont="1" applyFill="1" applyBorder="1" applyAlignment="1" applyProtection="1">
      <alignment horizontal="center" vertical="center" textRotation="255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8" fillId="10" borderId="0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3" xfId="0" applyFont="1" applyFill="1" applyBorder="1" applyAlignment="1" applyProtection="1">
      <alignment horizontal="center" vertical="center" shrinkToFit="1"/>
      <protection locked="0"/>
    </xf>
    <xf numFmtId="0" fontId="38" fillId="7" borderId="0" xfId="0" applyFont="1" applyFill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 shrinkToFit="1"/>
      <protection hidden="1"/>
    </xf>
    <xf numFmtId="0" fontId="22" fillId="3" borderId="2" xfId="0" applyFont="1" applyFill="1" applyBorder="1" applyAlignment="1" applyProtection="1">
      <alignment horizontal="center" vertical="center" shrinkToFit="1"/>
      <protection hidden="1"/>
    </xf>
    <xf numFmtId="0" fontId="11" fillId="9" borderId="0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176" fontId="22" fillId="3" borderId="1" xfId="0" applyNumberFormat="1" applyFont="1" applyFill="1" applyBorder="1" applyAlignment="1" applyProtection="1">
      <alignment horizontal="center" vertical="center"/>
      <protection hidden="1"/>
    </xf>
    <xf numFmtId="176" fontId="22" fillId="3" borderId="3" xfId="0" applyNumberFormat="1" applyFont="1" applyFill="1" applyBorder="1" applyAlignment="1" applyProtection="1">
      <alignment horizontal="center" vertical="center"/>
      <protection hidden="1"/>
    </xf>
    <xf numFmtId="49" fontId="2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18" fillId="6" borderId="3" xfId="0" applyFont="1" applyFill="1" applyBorder="1" applyAlignment="1" applyProtection="1">
      <alignment horizontal="center" vertical="center"/>
      <protection locked="0"/>
    </xf>
    <xf numFmtId="176" fontId="22" fillId="3" borderId="1" xfId="1" applyNumberFormat="1" applyFont="1" applyFill="1" applyBorder="1" applyAlignment="1" applyProtection="1">
      <alignment horizontal="center" vertical="center"/>
      <protection locked="0" hidden="1"/>
    </xf>
    <xf numFmtId="176" fontId="22" fillId="3" borderId="2" xfId="1" applyNumberFormat="1" applyFont="1" applyFill="1" applyBorder="1" applyAlignment="1" applyProtection="1">
      <alignment horizontal="center" vertical="center"/>
      <protection locked="0" hidden="1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177" fontId="22" fillId="3" borderId="1" xfId="0" applyNumberFormat="1" applyFont="1" applyFill="1" applyBorder="1" applyAlignment="1" applyProtection="1">
      <alignment horizontal="center" vertical="center"/>
      <protection hidden="1"/>
    </xf>
    <xf numFmtId="177" fontId="22" fillId="3" borderId="3" xfId="0" applyNumberFormat="1" applyFont="1" applyFill="1" applyBorder="1" applyAlignment="1" applyProtection="1">
      <alignment horizontal="center" vertical="center"/>
      <protection hidden="1"/>
    </xf>
    <xf numFmtId="0" fontId="21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numFmt numFmtId="176" formatCode="#,##0&quot;円&quot;;\-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numFmt numFmtId="177" formatCode="#,##0&quot;人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protection locked="0" hidden="1"/>
    </dxf>
    <dxf>
      <font>
        <strike val="0"/>
        <outline val="0"/>
        <shadow val="0"/>
        <u val="none"/>
        <vertAlign val="baseline"/>
        <color theme="2"/>
        <name val="ＭＳ Ｐ明朝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2"/>
        <name val="ＭＳ Ｐ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A5FDF9"/>
      <color rgb="FFFFBDDE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テーブル1" displayName="テーブル1" ref="H1:AB2" totalsRowShown="0" headerRowDxfId="22" dataDxfId="21">
  <autoFilter ref="H1:AB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所属名" dataDxfId="20">
      <calculatedColumnFormula>C5</calculatedColumnFormula>
    </tableColumn>
    <tableColumn id="2" name="６GD" dataDxfId="19">
      <calculatedColumnFormula>IF(COUNTIF('女　子'!$G$9:$G$38,"小６以下Ｄ")=0,"",COUNTIF('女　子'!$G$9:$G$38,"小６以下Ｄ")/2)</calculatedColumnFormula>
    </tableColumn>
    <tableColumn id="3" name="５GD" dataDxfId="18">
      <calculatedColumnFormula>IF(COUNTIF('女　子'!$G$9:$G$38,"小５以下Ｄ")=0,"",COUNTIF('女　子'!$G$9:$G$38,"小５以下Ｄ")/2)</calculatedColumnFormula>
    </tableColumn>
    <tableColumn id="4" name="４GD" dataDxfId="17">
      <calculatedColumnFormula>IF(COUNTIF('女　子'!$G$9:$G$38,"小４以下Ｄ")=0,"",COUNTIF('女　子'!$G$9:$G$38,"小４以下Ｄ")/2)</calculatedColumnFormula>
    </tableColumn>
    <tableColumn id="5" name="３GD" dataDxfId="16">
      <calculatedColumnFormula>IF(COUNTIF('女　子'!$G$9:$G$38,"小３以下Ｄ")=0,"",COUNTIF('女　子'!$G$9:$G$38,"小３以下Ｄ")/2)</calculatedColumnFormula>
    </tableColumn>
    <tableColumn id="6" name="２GD" dataDxfId="15">
      <calculatedColumnFormula>IF(COUNTIF('女　子'!$G$9:$G$38,"小２以下Ｄ")=0,"",COUNTIF('女　子'!$G$9:$G$38,"小２以下Ｄ")/2)</calculatedColumnFormula>
    </tableColumn>
    <tableColumn id="7" name="１GD" dataDxfId="14">
      <calculatedColumnFormula>IF(COUNTIF('女　子'!$G$9:$G$38,"小１以下Ｄ")=0,"",COUNTIF('女　子'!$G$9:$G$38,"小１以下Ｄ")/2)</calculatedColumnFormula>
    </tableColumn>
    <tableColumn id="8" name="T3GS" dataDxfId="13">
      <calculatedColumnFormula>IF(COUNTIF(中学女子!$G$9:$G$38,"中３S")=0,"",COUNTIF(中学女子!$G$9:$G$38,"中３S"))</calculatedColumnFormula>
    </tableColumn>
    <tableColumn id="9" name="T2GS" dataDxfId="12">
      <calculatedColumnFormula>IF(COUNTIF(中学女子!$G$9:$G$38,"中２S")=0,"",COUNTIF(中学女子!$G$9:$G$38,"中２S"))</calculatedColumnFormula>
    </tableColumn>
    <tableColumn id="10" name="T1GS" dataDxfId="11">
      <calculatedColumnFormula>IF(COUNTIF(中学女子!$G$9:$G$38,"中１S")=0,"",COUNTIF(中学女子!$G$9:$G$38,"中１S"))</calculatedColumnFormula>
    </tableColumn>
    <tableColumn id="11" name="６BS" dataDxfId="10">
      <calculatedColumnFormula>IF(COUNTIF('男　子'!$G$9:$G$38,"小６Ｓ")=0,"",COUNTIF('男　子'!$G$9:$G$38,"小６Ｓ"))</calculatedColumnFormula>
    </tableColumn>
    <tableColumn id="12" name="５BS" dataDxfId="9">
      <calculatedColumnFormula>IF(COUNTIF('男　子'!$G$9:$G$38,"小５Ｓ")=0,"",COUNTIF('男　子'!$G$9:$G$38,"小５Ｓ"))</calculatedColumnFormula>
    </tableColumn>
    <tableColumn id="13" name="４BS" dataDxfId="8">
      <calculatedColumnFormula>IF(COUNTIF('男　子'!$G$9:$G$38,"小４Ｓ")=0,"",COUNTIF('男　子'!$G$9:$G$38,"小４Ｓ"))</calculatedColumnFormula>
    </tableColumn>
    <tableColumn id="14" name="３BS" dataDxfId="7">
      <calculatedColumnFormula>IF(COUNTIF('男　子'!$G$9:$G$38,"小３Ｓ")=0,"",COUNTIF('男　子'!$G$9:$G$38,"小３Ｓ"))</calculatedColumnFormula>
    </tableColumn>
    <tableColumn id="15" name="２BS" dataDxfId="6">
      <calculatedColumnFormula>IF(COUNTIF('男　子'!$G$9:$G$38,"小２Ｓ")=0,"",COUNTIF('男　子'!$G$9:$G$38,"小２Ｓ"))</calculatedColumnFormula>
    </tableColumn>
    <tableColumn id="16" name="１BS" dataDxfId="5">
      <calculatedColumnFormula>IF(COUNTIF('男　子'!$G$9:$G$38,"小１以下Ｓ")=0,"",COUNTIF('男　子'!$G$9:$G$38,"小１以下Ｓ"))</calculatedColumnFormula>
    </tableColumn>
    <tableColumn id="17" name="T3BS" dataDxfId="4">
      <calculatedColumnFormula>IF(COUNTIF('男　子'!$G$9:$G$38,"中３S")=0,"",COUNTIF('男　子'!$G$9:$G$38,"中３S"))</calculatedColumnFormula>
    </tableColumn>
    <tableColumn id="18" name="T2BS" dataDxfId="3">
      <calculatedColumnFormula>IF(COUNTIF('男　子'!$G$9:$G$38,"中２S")=0,"",COUNTIF('男　子'!$G$9:$G$38,"中２S"))</calculatedColumnFormula>
    </tableColumn>
    <tableColumn id="19" name="T1BS" dataDxfId="2">
      <calculatedColumnFormula>IF(COUNTIF('男　子'!$G$9:$G$38,"中１S")=0,"",COUNTIF('男　子'!$G$9:$G$38,"中１S"))</calculatedColumnFormula>
    </tableColumn>
    <tableColumn id="20" name="参加延べ人数" dataDxfId="1">
      <calculatedColumnFormula>IF(SUM(I2:N2)*2+SUM(O2:Z2)=0,"",SUM(I2:N2)*2+SUM(O2:Z2))</calculatedColumnFormula>
    </tableColumn>
    <tableColumn id="21" name="参加料合計金額" dataDxfId="0">
      <calculatedColumnFormula>IF(AA2="","",AA2*300)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A1:AZ99"/>
  <sheetViews>
    <sheetView showGridLines="0" tabSelected="1" workbookViewId="0">
      <selection activeCell="D6" sqref="D6:E6"/>
    </sheetView>
  </sheetViews>
  <sheetFormatPr defaultRowHeight="23.25" customHeight="1"/>
  <cols>
    <col min="1" max="1" width="3.25" style="1" customWidth="1"/>
    <col min="2" max="2" width="4" style="1" customWidth="1"/>
    <col min="3" max="4" width="13.125" style="1" customWidth="1"/>
    <col min="5" max="5" width="14.625" style="1" customWidth="1"/>
    <col min="6" max="6" width="5.625" style="1" customWidth="1"/>
    <col min="7" max="8" width="11.5" style="1" customWidth="1"/>
    <col min="9" max="9" width="12.75" style="1" customWidth="1"/>
    <col min="10" max="10" width="0.875" customWidth="1"/>
    <col min="11" max="11" width="14" customWidth="1"/>
    <col min="12" max="12" width="4.625" customWidth="1"/>
    <col min="21" max="25" width="9" style="97"/>
    <col min="26" max="27" width="12.125" style="97" customWidth="1"/>
    <col min="28" max="28" width="8.75" style="97"/>
    <col min="29" max="46" width="8.5" style="97" customWidth="1"/>
    <col min="47" max="49" width="9" style="97"/>
    <col min="50" max="50" width="9" style="96"/>
    <col min="51" max="52" width="9" style="14"/>
  </cols>
  <sheetData>
    <row r="1" spans="2:52" ht="22.5" customHeight="1">
      <c r="B1" s="144" t="s">
        <v>87</v>
      </c>
      <c r="C1" s="144"/>
      <c r="D1" s="144"/>
      <c r="E1" s="144"/>
      <c r="F1" s="144"/>
      <c r="G1" s="144"/>
      <c r="H1" s="144"/>
      <c r="I1" s="144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2:52" ht="15" customHeight="1">
      <c r="B2" s="44"/>
      <c r="C2" s="44"/>
      <c r="D2" s="44"/>
      <c r="E2" s="44"/>
      <c r="F2" s="44"/>
      <c r="G2" s="44"/>
      <c r="H2" s="44"/>
      <c r="I2" s="48"/>
      <c r="J2" s="1"/>
      <c r="K2" s="1"/>
      <c r="L2" s="14"/>
      <c r="M2" s="1"/>
      <c r="N2" s="14"/>
      <c r="O2" s="14"/>
      <c r="P2" s="14"/>
      <c r="Q2" s="14"/>
      <c r="R2" s="14"/>
      <c r="S2" s="14"/>
      <c r="T2" s="14"/>
    </row>
    <row r="3" spans="2:52" ht="22.5" customHeight="1">
      <c r="B3" s="44"/>
      <c r="C3" s="44"/>
      <c r="D3" s="44"/>
      <c r="E3" s="154" t="s">
        <v>156</v>
      </c>
      <c r="F3" s="154"/>
      <c r="G3" s="44"/>
      <c r="H3" s="44"/>
      <c r="I3" s="14"/>
      <c r="J3" s="1"/>
      <c r="K3" s="14"/>
      <c r="L3" s="14"/>
      <c r="M3" s="14"/>
      <c r="N3" s="14"/>
      <c r="O3" s="14"/>
      <c r="P3" s="14"/>
      <c r="Q3" s="14"/>
      <c r="R3" s="14"/>
      <c r="S3" s="14"/>
      <c r="T3" s="97"/>
      <c r="AW3" s="96"/>
      <c r="AX3" s="14"/>
      <c r="AZ3"/>
    </row>
    <row r="4" spans="2:52" ht="11.25" customHeight="1">
      <c r="B4" s="147"/>
      <c r="C4" s="147"/>
      <c r="D4" s="147"/>
      <c r="E4" s="147"/>
      <c r="F4" s="147"/>
      <c r="G4" s="147"/>
      <c r="H4" s="147"/>
      <c r="I4" s="147"/>
      <c r="J4" s="1"/>
      <c r="K4" s="1"/>
      <c r="L4" s="14"/>
      <c r="M4" s="1"/>
      <c r="N4" s="14"/>
      <c r="O4" s="14"/>
      <c r="P4" s="14"/>
      <c r="Q4" s="14"/>
      <c r="R4" s="14"/>
      <c r="S4" s="14"/>
      <c r="T4" s="14"/>
      <c r="Z4" s="139" t="s">
        <v>99</v>
      </c>
      <c r="AA4" s="139" t="s">
        <v>100</v>
      </c>
      <c r="AB4" s="64" t="s">
        <v>160</v>
      </c>
      <c r="AC4" s="139" t="s">
        <v>90</v>
      </c>
      <c r="AD4" s="139" t="s">
        <v>91</v>
      </c>
      <c r="AE4" s="139" t="s">
        <v>92</v>
      </c>
      <c r="AF4" s="139" t="s">
        <v>93</v>
      </c>
      <c r="AG4" s="139" t="s">
        <v>94</v>
      </c>
      <c r="AH4" s="139" t="s">
        <v>95</v>
      </c>
      <c r="AI4" s="139" t="s">
        <v>96</v>
      </c>
      <c r="AJ4" s="140" t="s">
        <v>97</v>
      </c>
      <c r="AK4" s="140" t="s">
        <v>98</v>
      </c>
      <c r="AL4" s="139" t="s">
        <v>146</v>
      </c>
      <c r="AM4" s="139" t="s">
        <v>147</v>
      </c>
      <c r="AN4" s="139" t="s">
        <v>148</v>
      </c>
      <c r="AO4" s="139" t="s">
        <v>149</v>
      </c>
      <c r="AP4" s="139" t="s">
        <v>150</v>
      </c>
      <c r="AQ4" s="139" t="s">
        <v>101</v>
      </c>
      <c r="AR4" s="139" t="s">
        <v>151</v>
      </c>
      <c r="AS4" s="140" t="s">
        <v>152</v>
      </c>
      <c r="AT4" s="140" t="s">
        <v>102</v>
      </c>
    </row>
    <row r="5" spans="2:52" ht="11.25" customHeight="1">
      <c r="B5" s="44"/>
      <c r="C5" s="44"/>
      <c r="D5" s="44"/>
      <c r="E5" s="44"/>
      <c r="F5" s="44"/>
      <c r="G5" s="44"/>
      <c r="H5" s="45"/>
      <c r="I5" s="45"/>
      <c r="J5" s="1"/>
      <c r="K5" s="1"/>
      <c r="L5" s="1"/>
      <c r="M5" s="1"/>
      <c r="N5" s="1"/>
      <c r="O5" s="14"/>
      <c r="P5" s="14"/>
      <c r="Q5" s="14"/>
      <c r="R5" s="14"/>
      <c r="S5" s="14"/>
      <c r="T5" s="14"/>
      <c r="Z5" s="139"/>
      <c r="AA5" s="139"/>
      <c r="AB5" s="64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40"/>
      <c r="AT5" s="140"/>
    </row>
    <row r="6" spans="2:52" ht="22.5" customHeight="1">
      <c r="B6" s="145" t="s">
        <v>0</v>
      </c>
      <c r="C6" s="146"/>
      <c r="D6" s="157"/>
      <c r="E6" s="158"/>
      <c r="F6" s="155" t="s">
        <v>105</v>
      </c>
      <c r="G6" s="155"/>
      <c r="H6" s="155"/>
      <c r="I6" s="156"/>
      <c r="J6" s="1"/>
      <c r="K6" s="105" t="s">
        <v>153</v>
      </c>
      <c r="L6" s="14"/>
      <c r="M6" s="1"/>
      <c r="N6" s="14"/>
      <c r="O6" s="14"/>
      <c r="P6" s="14"/>
      <c r="Q6" s="14"/>
      <c r="R6" s="14"/>
      <c r="S6" s="14"/>
      <c r="T6" s="14"/>
      <c r="Z6" s="139" t="s">
        <v>90</v>
      </c>
      <c r="AA6" s="139" t="s">
        <v>146</v>
      </c>
      <c r="AB6" s="139" t="s">
        <v>151</v>
      </c>
      <c r="AC6" s="139">
        <v>601</v>
      </c>
      <c r="AD6" s="139">
        <v>501</v>
      </c>
      <c r="AE6" s="139">
        <v>401</v>
      </c>
      <c r="AF6" s="139">
        <v>301</v>
      </c>
      <c r="AG6" s="139">
        <v>201</v>
      </c>
      <c r="AH6" s="139">
        <v>101</v>
      </c>
      <c r="AI6" s="139" t="s">
        <v>52</v>
      </c>
      <c r="AJ6" s="139" t="s">
        <v>62</v>
      </c>
      <c r="AK6" s="139" t="s">
        <v>72</v>
      </c>
      <c r="AL6" s="139">
        <v>601</v>
      </c>
      <c r="AM6" s="139">
        <v>501</v>
      </c>
      <c r="AN6" s="139">
        <v>401</v>
      </c>
      <c r="AO6" s="139">
        <v>301</v>
      </c>
      <c r="AP6" s="139">
        <v>201</v>
      </c>
      <c r="AQ6" s="139">
        <v>101</v>
      </c>
      <c r="AR6" s="139" t="s">
        <v>52</v>
      </c>
      <c r="AS6" s="139" t="s">
        <v>62</v>
      </c>
      <c r="AT6" s="139" t="s">
        <v>72</v>
      </c>
    </row>
    <row r="7" spans="2:52" ht="22.5" customHeight="1">
      <c r="B7" s="148" t="s">
        <v>1</v>
      </c>
      <c r="C7" s="100" t="s">
        <v>2</v>
      </c>
      <c r="D7" s="101"/>
      <c r="E7" s="150" t="s">
        <v>110</v>
      </c>
      <c r="F7" s="152" t="s">
        <v>5</v>
      </c>
      <c r="G7" s="102" t="s">
        <v>40</v>
      </c>
      <c r="H7" s="103"/>
      <c r="I7" s="142" t="s">
        <v>7</v>
      </c>
      <c r="J7" s="1"/>
      <c r="K7" s="1"/>
      <c r="L7" s="14"/>
      <c r="M7" s="1"/>
      <c r="N7" s="14"/>
      <c r="O7" s="14"/>
      <c r="P7" s="14"/>
      <c r="Q7" s="14"/>
      <c r="R7" s="14"/>
      <c r="S7" s="14"/>
      <c r="T7" s="14"/>
      <c r="Z7" s="139" t="s">
        <v>91</v>
      </c>
      <c r="AA7" s="139" t="s">
        <v>147</v>
      </c>
      <c r="AB7" s="140" t="s">
        <v>152</v>
      </c>
      <c r="AC7" s="139">
        <v>602</v>
      </c>
      <c r="AD7" s="139">
        <v>502</v>
      </c>
      <c r="AE7" s="139">
        <v>402</v>
      </c>
      <c r="AF7" s="139">
        <v>302</v>
      </c>
      <c r="AG7" s="139">
        <v>202</v>
      </c>
      <c r="AH7" s="139">
        <v>102</v>
      </c>
      <c r="AI7" s="139" t="s">
        <v>53</v>
      </c>
      <c r="AJ7" s="139" t="s">
        <v>63</v>
      </c>
      <c r="AK7" s="139" t="s">
        <v>73</v>
      </c>
      <c r="AL7" s="139">
        <v>602</v>
      </c>
      <c r="AM7" s="139">
        <v>502</v>
      </c>
      <c r="AN7" s="139">
        <v>402</v>
      </c>
      <c r="AO7" s="139">
        <v>302</v>
      </c>
      <c r="AP7" s="139">
        <v>202</v>
      </c>
      <c r="AQ7" s="139">
        <v>102</v>
      </c>
      <c r="AR7" s="139" t="s">
        <v>53</v>
      </c>
      <c r="AS7" s="139" t="s">
        <v>63</v>
      </c>
      <c r="AT7" s="139" t="s">
        <v>73</v>
      </c>
    </row>
    <row r="8" spans="2:52" ht="22.5" customHeight="1">
      <c r="B8" s="149"/>
      <c r="C8" s="41" t="s">
        <v>3</v>
      </c>
      <c r="D8" s="41" t="s">
        <v>4</v>
      </c>
      <c r="E8" s="151"/>
      <c r="F8" s="153"/>
      <c r="G8" s="20" t="s">
        <v>6</v>
      </c>
      <c r="H8" s="21" t="s">
        <v>39</v>
      </c>
      <c r="I8" s="143"/>
      <c r="J8" s="1"/>
      <c r="K8" s="1"/>
      <c r="L8" s="27" t="s">
        <v>42</v>
      </c>
      <c r="M8" s="1"/>
      <c r="N8" s="14"/>
      <c r="O8" s="14"/>
      <c r="P8" s="14"/>
      <c r="Q8" s="14"/>
      <c r="R8" s="14"/>
      <c r="S8" s="14"/>
      <c r="T8" s="14"/>
      <c r="Z8" s="139" t="s">
        <v>92</v>
      </c>
      <c r="AA8" s="139" t="s">
        <v>148</v>
      </c>
      <c r="AB8" s="140" t="s">
        <v>102</v>
      </c>
      <c r="AC8" s="139">
        <v>603</v>
      </c>
      <c r="AD8" s="139">
        <v>503</v>
      </c>
      <c r="AE8" s="139">
        <v>403</v>
      </c>
      <c r="AF8" s="139">
        <v>303</v>
      </c>
      <c r="AG8" s="139">
        <v>203</v>
      </c>
      <c r="AH8" s="139">
        <v>103</v>
      </c>
      <c r="AI8" s="139" t="s">
        <v>54</v>
      </c>
      <c r="AJ8" s="139" t="s">
        <v>64</v>
      </c>
      <c r="AK8" s="139" t="s">
        <v>74</v>
      </c>
      <c r="AL8" s="139">
        <v>603</v>
      </c>
      <c r="AM8" s="139">
        <v>503</v>
      </c>
      <c r="AN8" s="139">
        <v>403</v>
      </c>
      <c r="AO8" s="139">
        <v>303</v>
      </c>
      <c r="AP8" s="139">
        <v>203</v>
      </c>
      <c r="AQ8" s="139">
        <v>103</v>
      </c>
      <c r="AR8" s="139" t="s">
        <v>54</v>
      </c>
      <c r="AS8" s="139" t="s">
        <v>64</v>
      </c>
      <c r="AT8" s="139" t="s">
        <v>74</v>
      </c>
    </row>
    <row r="9" spans="2:52" ht="21" customHeight="1">
      <c r="B9" s="9">
        <v>1</v>
      </c>
      <c r="C9" s="60"/>
      <c r="D9" s="60"/>
      <c r="E9" s="88"/>
      <c r="F9" s="56"/>
      <c r="G9" s="53"/>
      <c r="H9" s="17"/>
      <c r="I9" s="52"/>
      <c r="J9" s="1"/>
      <c r="K9" s="25"/>
      <c r="L9" s="14"/>
      <c r="M9" s="1"/>
      <c r="N9" s="1"/>
      <c r="O9" s="1"/>
      <c r="P9" s="1"/>
      <c r="Q9" s="1"/>
      <c r="R9" s="14"/>
      <c r="S9" s="14"/>
      <c r="T9" s="14"/>
      <c r="Z9" s="139" t="s">
        <v>93</v>
      </c>
      <c r="AA9" s="139" t="s">
        <v>149</v>
      </c>
      <c r="AB9" s="64"/>
      <c r="AC9" s="139">
        <v>604</v>
      </c>
      <c r="AD9" s="139">
        <v>504</v>
      </c>
      <c r="AE9" s="139">
        <v>404</v>
      </c>
      <c r="AF9" s="139">
        <v>304</v>
      </c>
      <c r="AG9" s="139">
        <v>204</v>
      </c>
      <c r="AH9" s="139">
        <v>104</v>
      </c>
      <c r="AI9" s="139" t="s">
        <v>55</v>
      </c>
      <c r="AJ9" s="139" t="s">
        <v>65</v>
      </c>
      <c r="AK9" s="139" t="s">
        <v>75</v>
      </c>
      <c r="AL9" s="139">
        <v>604</v>
      </c>
      <c r="AM9" s="139">
        <v>504</v>
      </c>
      <c r="AN9" s="139">
        <v>404</v>
      </c>
      <c r="AO9" s="139">
        <v>304</v>
      </c>
      <c r="AP9" s="139">
        <v>204</v>
      </c>
      <c r="AQ9" s="139">
        <v>104</v>
      </c>
      <c r="AR9" s="139" t="s">
        <v>55</v>
      </c>
      <c r="AS9" s="139" t="s">
        <v>65</v>
      </c>
      <c r="AT9" s="139" t="s">
        <v>75</v>
      </c>
    </row>
    <row r="10" spans="2:52" ht="21" customHeight="1">
      <c r="B10" s="8">
        <v>2</v>
      </c>
      <c r="C10" s="60"/>
      <c r="D10" s="60"/>
      <c r="E10" s="88"/>
      <c r="F10" s="56"/>
      <c r="G10" s="53"/>
      <c r="H10" s="17"/>
      <c r="I10" s="52"/>
      <c r="J10" s="1"/>
      <c r="K10" s="141" t="str">
        <f>IF($H$81=0,"","ランク番号が重複しています")</f>
        <v/>
      </c>
      <c r="L10" s="28" t="s">
        <v>43</v>
      </c>
      <c r="M10" s="16" t="s">
        <v>44</v>
      </c>
      <c r="N10" s="14"/>
      <c r="O10" s="14"/>
      <c r="P10" s="14"/>
      <c r="Q10" s="14"/>
      <c r="R10" s="14"/>
      <c r="S10" s="14"/>
      <c r="T10" s="14"/>
      <c r="Z10" s="139" t="s">
        <v>94</v>
      </c>
      <c r="AA10" s="139" t="s">
        <v>150</v>
      </c>
      <c r="AB10" s="64"/>
      <c r="AC10" s="139">
        <v>605</v>
      </c>
      <c r="AD10" s="139">
        <v>505</v>
      </c>
      <c r="AE10" s="139">
        <v>405</v>
      </c>
      <c r="AF10" s="139">
        <v>305</v>
      </c>
      <c r="AG10" s="139">
        <v>205</v>
      </c>
      <c r="AH10" s="139">
        <v>105</v>
      </c>
      <c r="AI10" s="139" t="s">
        <v>56</v>
      </c>
      <c r="AJ10" s="139" t="s">
        <v>66</v>
      </c>
      <c r="AK10" s="139" t="s">
        <v>76</v>
      </c>
      <c r="AL10" s="139">
        <v>605</v>
      </c>
      <c r="AM10" s="139">
        <v>505</v>
      </c>
      <c r="AN10" s="139">
        <v>405</v>
      </c>
      <c r="AO10" s="139">
        <v>305</v>
      </c>
      <c r="AP10" s="139">
        <v>205</v>
      </c>
      <c r="AQ10" s="139">
        <v>105</v>
      </c>
      <c r="AR10" s="139" t="s">
        <v>56</v>
      </c>
      <c r="AS10" s="139" t="s">
        <v>66</v>
      </c>
      <c r="AT10" s="139" t="s">
        <v>76</v>
      </c>
    </row>
    <row r="11" spans="2:52" ht="21" customHeight="1">
      <c r="B11" s="8">
        <v>3</v>
      </c>
      <c r="C11" s="60"/>
      <c r="D11" s="60"/>
      <c r="E11" s="88"/>
      <c r="F11" s="56"/>
      <c r="G11" s="53"/>
      <c r="H11" s="17"/>
      <c r="I11" s="52"/>
      <c r="J11" s="1"/>
      <c r="K11" s="141"/>
      <c r="L11" s="29" t="s">
        <v>43</v>
      </c>
      <c r="M11" s="22"/>
      <c r="N11" s="28" t="s">
        <v>38</v>
      </c>
      <c r="O11" s="24"/>
      <c r="P11" s="14"/>
      <c r="Q11" s="14"/>
      <c r="R11" s="14"/>
      <c r="S11" s="14"/>
      <c r="T11" s="14"/>
      <c r="Z11" s="139" t="s">
        <v>95</v>
      </c>
      <c r="AA11" s="139" t="s">
        <v>101</v>
      </c>
      <c r="AB11" s="64"/>
      <c r="AC11" s="139">
        <v>606</v>
      </c>
      <c r="AD11" s="139">
        <v>506</v>
      </c>
      <c r="AE11" s="139">
        <v>406</v>
      </c>
      <c r="AF11" s="139">
        <v>306</v>
      </c>
      <c r="AG11" s="139">
        <v>206</v>
      </c>
      <c r="AH11" s="139">
        <v>106</v>
      </c>
      <c r="AI11" s="139" t="s">
        <v>57</v>
      </c>
      <c r="AJ11" s="139" t="s">
        <v>67</v>
      </c>
      <c r="AK11" s="139" t="s">
        <v>77</v>
      </c>
      <c r="AL11" s="139">
        <v>606</v>
      </c>
      <c r="AM11" s="139">
        <v>506</v>
      </c>
      <c r="AN11" s="139">
        <v>406</v>
      </c>
      <c r="AO11" s="139">
        <v>306</v>
      </c>
      <c r="AP11" s="139">
        <v>206</v>
      </c>
      <c r="AQ11" s="139">
        <v>106</v>
      </c>
      <c r="AR11" s="139" t="s">
        <v>57</v>
      </c>
      <c r="AS11" s="139" t="s">
        <v>67</v>
      </c>
      <c r="AT11" s="139" t="s">
        <v>77</v>
      </c>
    </row>
    <row r="12" spans="2:52" ht="21" customHeight="1">
      <c r="B12" s="7">
        <v>4</v>
      </c>
      <c r="C12" s="60"/>
      <c r="D12" s="60"/>
      <c r="E12" s="88"/>
      <c r="F12" s="56"/>
      <c r="G12" s="53"/>
      <c r="H12" s="17"/>
      <c r="I12" s="52"/>
      <c r="J12" s="1"/>
      <c r="K12" s="141"/>
      <c r="L12" s="29"/>
      <c r="M12" s="39" t="s">
        <v>83</v>
      </c>
      <c r="N12" s="24"/>
      <c r="O12" s="24"/>
      <c r="P12" s="24"/>
      <c r="Q12" s="14"/>
      <c r="R12" s="14"/>
      <c r="S12" s="14"/>
      <c r="T12" s="14"/>
      <c r="Z12" s="139"/>
      <c r="AA12" s="139" t="s">
        <v>151</v>
      </c>
      <c r="AB12" s="64"/>
      <c r="AC12" s="139">
        <v>607</v>
      </c>
      <c r="AD12" s="139">
        <v>507</v>
      </c>
      <c r="AE12" s="139">
        <v>407</v>
      </c>
      <c r="AF12" s="139">
        <v>307</v>
      </c>
      <c r="AG12" s="139">
        <v>207</v>
      </c>
      <c r="AH12" s="139">
        <v>107</v>
      </c>
      <c r="AI12" s="139" t="s">
        <v>58</v>
      </c>
      <c r="AJ12" s="139" t="s">
        <v>68</v>
      </c>
      <c r="AK12" s="139" t="s">
        <v>78</v>
      </c>
      <c r="AL12" s="139">
        <v>607</v>
      </c>
      <c r="AM12" s="139">
        <v>507</v>
      </c>
      <c r="AN12" s="139">
        <v>407</v>
      </c>
      <c r="AO12" s="139">
        <v>307</v>
      </c>
      <c r="AP12" s="139">
        <v>207</v>
      </c>
      <c r="AQ12" s="139">
        <v>107</v>
      </c>
      <c r="AR12" s="139" t="s">
        <v>58</v>
      </c>
      <c r="AS12" s="139" t="s">
        <v>68</v>
      </c>
      <c r="AT12" s="139" t="s">
        <v>78</v>
      </c>
    </row>
    <row r="13" spans="2:52" ht="21" customHeight="1">
      <c r="B13" s="8">
        <v>5</v>
      </c>
      <c r="C13" s="60"/>
      <c r="D13" s="60"/>
      <c r="E13" s="88"/>
      <c r="F13" s="56"/>
      <c r="G13" s="53"/>
      <c r="H13" s="17"/>
      <c r="I13" s="52"/>
      <c r="J13" s="1"/>
      <c r="K13" s="141"/>
      <c r="L13" s="29" t="s">
        <v>43</v>
      </c>
      <c r="M13" s="66" t="s">
        <v>21</v>
      </c>
      <c r="N13" s="14"/>
      <c r="O13" s="14"/>
      <c r="P13" s="14"/>
      <c r="Q13" s="14"/>
      <c r="R13" s="14"/>
      <c r="S13" s="14"/>
      <c r="T13" s="14"/>
      <c r="Z13" s="140"/>
      <c r="AA13" s="140" t="s">
        <v>152</v>
      </c>
      <c r="AB13" s="64"/>
      <c r="AC13" s="139">
        <v>608</v>
      </c>
      <c r="AD13" s="139">
        <v>508</v>
      </c>
      <c r="AE13" s="139">
        <v>408</v>
      </c>
      <c r="AF13" s="139">
        <v>308</v>
      </c>
      <c r="AG13" s="139">
        <v>208</v>
      </c>
      <c r="AH13" s="139">
        <v>108</v>
      </c>
      <c r="AI13" s="139" t="s">
        <v>59</v>
      </c>
      <c r="AJ13" s="139" t="s">
        <v>69</v>
      </c>
      <c r="AK13" s="139" t="s">
        <v>79</v>
      </c>
      <c r="AL13" s="139">
        <v>608</v>
      </c>
      <c r="AM13" s="139">
        <v>508</v>
      </c>
      <c r="AN13" s="139">
        <v>408</v>
      </c>
      <c r="AO13" s="139">
        <v>308</v>
      </c>
      <c r="AP13" s="139">
        <v>208</v>
      </c>
      <c r="AQ13" s="139">
        <v>108</v>
      </c>
      <c r="AR13" s="139" t="s">
        <v>59</v>
      </c>
      <c r="AS13" s="139" t="s">
        <v>69</v>
      </c>
      <c r="AT13" s="139" t="s">
        <v>79</v>
      </c>
    </row>
    <row r="14" spans="2:52" ht="21" customHeight="1">
      <c r="B14" s="8">
        <v>6</v>
      </c>
      <c r="C14" s="60"/>
      <c r="D14" s="60"/>
      <c r="E14" s="88"/>
      <c r="F14" s="56"/>
      <c r="G14" s="53"/>
      <c r="H14" s="17"/>
      <c r="I14" s="52"/>
      <c r="J14" s="1"/>
      <c r="K14" s="141"/>
      <c r="L14" s="29" t="s">
        <v>43</v>
      </c>
      <c r="M14" s="66" t="s">
        <v>28</v>
      </c>
      <c r="N14" s="14"/>
      <c r="O14" s="14"/>
      <c r="P14" s="14"/>
      <c r="Q14" s="14"/>
      <c r="R14" s="14"/>
      <c r="S14" s="14"/>
      <c r="T14" s="14"/>
      <c r="Z14" s="140"/>
      <c r="AA14" s="140" t="s">
        <v>102</v>
      </c>
      <c r="AB14" s="64"/>
      <c r="AC14" s="139">
        <v>609</v>
      </c>
      <c r="AD14" s="139">
        <v>509</v>
      </c>
      <c r="AE14" s="139">
        <v>409</v>
      </c>
      <c r="AF14" s="139">
        <v>309</v>
      </c>
      <c r="AG14" s="139">
        <v>209</v>
      </c>
      <c r="AH14" s="139">
        <v>109</v>
      </c>
      <c r="AI14" s="139" t="s">
        <v>60</v>
      </c>
      <c r="AJ14" s="139" t="s">
        <v>70</v>
      </c>
      <c r="AK14" s="139" t="s">
        <v>80</v>
      </c>
      <c r="AL14" s="139">
        <v>609</v>
      </c>
      <c r="AM14" s="139">
        <v>509</v>
      </c>
      <c r="AN14" s="139">
        <v>409</v>
      </c>
      <c r="AO14" s="139">
        <v>309</v>
      </c>
      <c r="AP14" s="139">
        <v>209</v>
      </c>
      <c r="AQ14" s="139">
        <v>109</v>
      </c>
      <c r="AR14" s="139" t="s">
        <v>60</v>
      </c>
      <c r="AS14" s="139" t="s">
        <v>70</v>
      </c>
      <c r="AT14" s="139" t="s">
        <v>80</v>
      </c>
    </row>
    <row r="15" spans="2:52" ht="21" customHeight="1">
      <c r="B15" s="7">
        <v>7</v>
      </c>
      <c r="C15" s="60"/>
      <c r="D15" s="60"/>
      <c r="E15" s="88"/>
      <c r="F15" s="56"/>
      <c r="G15" s="53"/>
      <c r="H15" s="17"/>
      <c r="I15" s="52"/>
      <c r="J15" s="1"/>
      <c r="K15" s="141"/>
      <c r="L15" s="29" t="s">
        <v>43</v>
      </c>
      <c r="M15" s="66" t="s">
        <v>41</v>
      </c>
      <c r="N15" s="14"/>
      <c r="O15" s="14"/>
      <c r="P15" s="14"/>
      <c r="Q15" s="14"/>
      <c r="R15" s="14"/>
      <c r="S15" s="14"/>
      <c r="T15" s="14"/>
      <c r="Z15" s="139"/>
      <c r="AA15" s="140"/>
      <c r="AB15" s="64"/>
      <c r="AC15" s="139">
        <v>610</v>
      </c>
      <c r="AD15" s="139">
        <v>510</v>
      </c>
      <c r="AE15" s="139">
        <v>410</v>
      </c>
      <c r="AF15" s="139">
        <v>310</v>
      </c>
      <c r="AG15" s="139">
        <v>210</v>
      </c>
      <c r="AH15" s="139">
        <v>110</v>
      </c>
      <c r="AI15" s="139" t="s">
        <v>61</v>
      </c>
      <c r="AJ15" s="139" t="s">
        <v>71</v>
      </c>
      <c r="AK15" s="139" t="s">
        <v>81</v>
      </c>
      <c r="AL15" s="139">
        <v>610</v>
      </c>
      <c r="AM15" s="139">
        <v>510</v>
      </c>
      <c r="AN15" s="139">
        <v>410</v>
      </c>
      <c r="AO15" s="139">
        <v>310</v>
      </c>
      <c r="AP15" s="139">
        <v>210</v>
      </c>
      <c r="AQ15" s="139">
        <v>110</v>
      </c>
      <c r="AR15" s="139" t="s">
        <v>61</v>
      </c>
      <c r="AS15" s="139" t="s">
        <v>71</v>
      </c>
      <c r="AT15" s="139" t="s">
        <v>81</v>
      </c>
    </row>
    <row r="16" spans="2:52" ht="21" customHeight="1">
      <c r="B16" s="7">
        <v>8</v>
      </c>
      <c r="C16" s="57"/>
      <c r="D16" s="57"/>
      <c r="E16" s="89"/>
      <c r="F16" s="58"/>
      <c r="G16" s="53"/>
      <c r="H16" s="17"/>
      <c r="I16" s="52"/>
      <c r="J16" s="1"/>
      <c r="K16" s="141"/>
      <c r="L16" s="59" t="s">
        <v>43</v>
      </c>
      <c r="M16" s="71" t="s">
        <v>85</v>
      </c>
      <c r="N16" s="24"/>
      <c r="O16" s="24"/>
      <c r="P16" s="14"/>
      <c r="Q16" s="14"/>
      <c r="R16" s="14"/>
      <c r="S16" s="14"/>
      <c r="T16" s="14"/>
      <c r="Z16" s="104"/>
      <c r="AA16" s="104"/>
    </row>
    <row r="17" spans="2:27" ht="21" customHeight="1">
      <c r="B17" s="8">
        <v>9</v>
      </c>
      <c r="C17" s="23"/>
      <c r="D17" s="23"/>
      <c r="E17" s="90"/>
      <c r="F17" s="51"/>
      <c r="G17" s="53"/>
      <c r="H17" s="17"/>
      <c r="I17" s="52"/>
      <c r="J17" s="1"/>
      <c r="K17" s="141"/>
      <c r="L17" s="24"/>
      <c r="M17" s="66" t="s">
        <v>89</v>
      </c>
      <c r="N17" s="24"/>
      <c r="O17" s="24"/>
      <c r="P17" s="14"/>
      <c r="Q17" s="14"/>
      <c r="R17" s="14"/>
      <c r="S17" s="14"/>
      <c r="T17" s="14"/>
      <c r="Z17" s="104"/>
      <c r="AA17" s="104"/>
    </row>
    <row r="18" spans="2:27" ht="21" customHeight="1">
      <c r="B18" s="8">
        <v>10</v>
      </c>
      <c r="C18" s="23"/>
      <c r="D18" s="23"/>
      <c r="E18" s="90"/>
      <c r="F18" s="51"/>
      <c r="G18" s="53"/>
      <c r="H18" s="17"/>
      <c r="I18" s="52"/>
      <c r="J18" s="1"/>
      <c r="K18" s="14"/>
      <c r="L18" s="24"/>
      <c r="M18" s="66" t="s">
        <v>86</v>
      </c>
      <c r="N18" s="1"/>
      <c r="O18" s="1"/>
      <c r="P18" s="1"/>
      <c r="Q18" s="1"/>
      <c r="R18" s="14"/>
      <c r="S18" s="14"/>
      <c r="T18" s="14"/>
      <c r="AA18" s="104"/>
    </row>
    <row r="19" spans="2:27" ht="21" customHeight="1">
      <c r="B19" s="7">
        <v>11</v>
      </c>
      <c r="C19" s="23"/>
      <c r="D19" s="23"/>
      <c r="E19" s="90"/>
      <c r="F19" s="51"/>
      <c r="G19" s="53"/>
      <c r="H19" s="17"/>
      <c r="I19" s="52"/>
      <c r="J19" s="1"/>
      <c r="K19" s="14"/>
      <c r="L19" s="77" t="s">
        <v>43</v>
      </c>
      <c r="M19" s="78" t="s">
        <v>107</v>
      </c>
      <c r="N19" s="77"/>
      <c r="O19" s="78"/>
      <c r="P19" s="77"/>
      <c r="Q19" s="78"/>
      <c r="R19" s="77"/>
      <c r="S19" s="14"/>
      <c r="T19" s="14"/>
    </row>
    <row r="20" spans="2:27" ht="21" customHeight="1">
      <c r="B20" s="8">
        <v>12</v>
      </c>
      <c r="C20" s="23"/>
      <c r="D20" s="23"/>
      <c r="E20" s="90"/>
      <c r="F20" s="51"/>
      <c r="G20" s="53"/>
      <c r="H20" s="17"/>
      <c r="I20" s="52"/>
      <c r="J20" s="1"/>
      <c r="K20" s="14"/>
      <c r="L20" s="77" t="s">
        <v>43</v>
      </c>
      <c r="M20" s="78" t="s">
        <v>108</v>
      </c>
      <c r="N20" s="77"/>
      <c r="O20" s="78"/>
      <c r="P20" s="77"/>
      <c r="Q20" s="78"/>
      <c r="R20" s="77"/>
      <c r="S20" s="14"/>
      <c r="T20" s="14"/>
    </row>
    <row r="21" spans="2:27" ht="21" customHeight="1">
      <c r="B21" s="8">
        <v>13</v>
      </c>
      <c r="C21" s="23"/>
      <c r="D21" s="23"/>
      <c r="E21" s="90"/>
      <c r="F21" s="51"/>
      <c r="G21" s="53"/>
      <c r="H21" s="17"/>
      <c r="I21" s="52"/>
      <c r="J21" s="1"/>
      <c r="K21" s="14"/>
      <c r="L21" s="77" t="s">
        <v>43</v>
      </c>
      <c r="M21" s="78" t="s">
        <v>109</v>
      </c>
      <c r="N21" s="25"/>
      <c r="O21" s="25"/>
      <c r="P21" s="14"/>
      <c r="Q21" s="14"/>
      <c r="R21" s="14"/>
      <c r="S21" s="14"/>
      <c r="T21" s="14"/>
    </row>
    <row r="22" spans="2:27" ht="21" customHeight="1">
      <c r="B22" s="7">
        <v>14</v>
      </c>
      <c r="C22" s="23"/>
      <c r="D22" s="23"/>
      <c r="E22" s="90"/>
      <c r="F22" s="51"/>
      <c r="G22" s="53"/>
      <c r="H22" s="17"/>
      <c r="I22" s="52"/>
      <c r="J22" s="1"/>
      <c r="K22" s="14"/>
      <c r="L22" s="25"/>
      <c r="M22" s="15"/>
      <c r="N22" s="25"/>
      <c r="O22" s="25"/>
      <c r="P22" s="14"/>
      <c r="Q22" s="14"/>
      <c r="R22" s="14"/>
      <c r="S22" s="14"/>
      <c r="T22" s="14"/>
    </row>
    <row r="23" spans="2:27" ht="21" customHeight="1">
      <c r="B23" s="7">
        <v>15</v>
      </c>
      <c r="C23" s="23"/>
      <c r="D23" s="23"/>
      <c r="E23" s="90"/>
      <c r="F23" s="51"/>
      <c r="G23" s="53"/>
      <c r="H23" s="17"/>
      <c r="I23" s="52"/>
      <c r="J23" s="1"/>
      <c r="K23" s="14"/>
      <c r="L23" s="14"/>
      <c r="M23" s="1"/>
      <c r="N23" s="14"/>
      <c r="O23" s="14"/>
      <c r="P23" s="14"/>
      <c r="Q23" s="14"/>
      <c r="R23" s="14"/>
      <c r="S23" s="14"/>
      <c r="T23" s="14"/>
    </row>
    <row r="24" spans="2:27" ht="21" customHeight="1">
      <c r="B24" s="8">
        <v>16</v>
      </c>
      <c r="C24" s="23"/>
      <c r="D24" s="23"/>
      <c r="E24" s="90"/>
      <c r="F24" s="51"/>
      <c r="G24" s="53"/>
      <c r="H24" s="17"/>
      <c r="I24" s="52"/>
      <c r="J24" s="1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7" ht="21" customHeight="1">
      <c r="B25" s="8">
        <v>17</v>
      </c>
      <c r="C25" s="23"/>
      <c r="D25" s="23"/>
      <c r="E25" s="90"/>
      <c r="F25" s="51"/>
      <c r="G25" s="53"/>
      <c r="H25" s="17"/>
      <c r="I25" s="52"/>
      <c r="J25" s="1"/>
      <c r="K25" s="14"/>
      <c r="L25" s="14"/>
      <c r="M25" s="1"/>
      <c r="N25" s="14"/>
      <c r="O25" s="14"/>
      <c r="P25" s="14"/>
      <c r="Q25" s="14"/>
      <c r="R25" s="14"/>
      <c r="S25" s="14"/>
      <c r="T25" s="14"/>
    </row>
    <row r="26" spans="2:27" ht="21" customHeight="1">
      <c r="B26" s="7">
        <v>18</v>
      </c>
      <c r="C26" s="23"/>
      <c r="D26" s="23"/>
      <c r="E26" s="90"/>
      <c r="F26" s="51"/>
      <c r="G26" s="53"/>
      <c r="H26" s="17"/>
      <c r="I26" s="52"/>
      <c r="J26" s="1"/>
      <c r="K26" s="14"/>
      <c r="L26" s="14"/>
      <c r="M26" s="15"/>
      <c r="N26" s="14"/>
      <c r="O26" s="14"/>
      <c r="P26" s="14"/>
      <c r="Q26" s="14"/>
      <c r="R26" s="14"/>
      <c r="S26" s="14"/>
      <c r="T26" s="14"/>
    </row>
    <row r="27" spans="2:27" ht="21" customHeight="1">
      <c r="B27" s="8">
        <v>19</v>
      </c>
      <c r="C27" s="23"/>
      <c r="D27" s="23"/>
      <c r="E27" s="90"/>
      <c r="F27" s="51"/>
      <c r="G27" s="53"/>
      <c r="H27" s="17"/>
      <c r="I27" s="52"/>
      <c r="J27" s="1"/>
      <c r="K27" s="14"/>
      <c r="L27" s="14"/>
      <c r="M27" s="15"/>
      <c r="N27" s="14"/>
      <c r="O27" s="14"/>
      <c r="P27" s="14"/>
      <c r="Q27" s="14"/>
      <c r="R27" s="14"/>
      <c r="S27" s="14"/>
      <c r="T27" s="14"/>
    </row>
    <row r="28" spans="2:27" ht="21" customHeight="1">
      <c r="B28" s="8">
        <v>20</v>
      </c>
      <c r="C28" s="23"/>
      <c r="D28" s="23"/>
      <c r="E28" s="90"/>
      <c r="F28" s="51"/>
      <c r="G28" s="53"/>
      <c r="H28" s="17"/>
      <c r="I28" s="52"/>
      <c r="J28" s="1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2:27" ht="21" customHeight="1">
      <c r="B29" s="8">
        <v>21</v>
      </c>
      <c r="C29" s="23"/>
      <c r="D29" s="23"/>
      <c r="E29" s="90"/>
      <c r="F29" s="51"/>
      <c r="G29" s="53"/>
      <c r="H29" s="17"/>
      <c r="I29" s="52"/>
      <c r="J29" s="1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2:27" ht="21" customHeight="1">
      <c r="B30" s="8">
        <v>22</v>
      </c>
      <c r="C30" s="23"/>
      <c r="D30" s="23"/>
      <c r="E30" s="90"/>
      <c r="F30" s="51"/>
      <c r="G30" s="53"/>
      <c r="H30" s="17"/>
      <c r="I30" s="52"/>
      <c r="J30" s="1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2:27" ht="21" customHeight="1">
      <c r="B31" s="8">
        <v>23</v>
      </c>
      <c r="C31" s="23"/>
      <c r="D31" s="23"/>
      <c r="E31" s="90"/>
      <c r="F31" s="51"/>
      <c r="G31" s="53"/>
      <c r="H31" s="17"/>
      <c r="I31" s="52"/>
      <c r="J31" s="1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2:27" ht="21" customHeight="1">
      <c r="B32" s="8">
        <v>24</v>
      </c>
      <c r="C32" s="23"/>
      <c r="D32" s="23"/>
      <c r="E32" s="90"/>
      <c r="F32" s="51"/>
      <c r="G32" s="53"/>
      <c r="H32" s="17"/>
      <c r="I32" s="52"/>
      <c r="J32" s="1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50" ht="21" customHeight="1">
      <c r="B33" s="8">
        <v>25</v>
      </c>
      <c r="C33" s="23"/>
      <c r="D33" s="23"/>
      <c r="E33" s="90"/>
      <c r="F33" s="51"/>
      <c r="G33" s="53"/>
      <c r="H33" s="17"/>
      <c r="I33" s="52"/>
      <c r="J33" s="1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2:50" ht="21" customHeight="1">
      <c r="B34" s="8">
        <v>26</v>
      </c>
      <c r="C34" s="23"/>
      <c r="D34" s="23"/>
      <c r="E34" s="90"/>
      <c r="F34" s="51"/>
      <c r="G34" s="53"/>
      <c r="H34" s="17"/>
      <c r="I34" s="52"/>
      <c r="J34" s="1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50" ht="21" customHeight="1">
      <c r="B35" s="8">
        <v>27</v>
      </c>
      <c r="C35" s="23"/>
      <c r="D35" s="23"/>
      <c r="E35" s="90"/>
      <c r="F35" s="51"/>
      <c r="G35" s="53"/>
      <c r="H35" s="17"/>
      <c r="I35" s="52"/>
      <c r="J35" s="1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50" ht="21" customHeight="1">
      <c r="B36" s="8">
        <v>28</v>
      </c>
      <c r="C36" s="23"/>
      <c r="D36" s="23"/>
      <c r="E36" s="90"/>
      <c r="F36" s="51"/>
      <c r="G36" s="53"/>
      <c r="H36" s="17"/>
      <c r="I36" s="52"/>
      <c r="J36" s="1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2:50" ht="21" customHeight="1">
      <c r="B37" s="8">
        <v>29</v>
      </c>
      <c r="C37" s="23"/>
      <c r="D37" s="23"/>
      <c r="E37" s="90"/>
      <c r="F37" s="51"/>
      <c r="G37" s="53"/>
      <c r="H37" s="17"/>
      <c r="I37" s="52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2:50" ht="21" customHeight="1">
      <c r="B38" s="8">
        <v>30</v>
      </c>
      <c r="C38" s="23"/>
      <c r="D38" s="23"/>
      <c r="E38" s="90"/>
      <c r="F38" s="51"/>
      <c r="G38" s="53"/>
      <c r="H38" s="17"/>
      <c r="I38" s="52"/>
      <c r="J38" s="1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50" ht="21" customHeight="1">
      <c r="B39" s="3" t="s">
        <v>8</v>
      </c>
      <c r="C39" s="2" t="s">
        <v>9</v>
      </c>
      <c r="D39" s="2" t="s">
        <v>10</v>
      </c>
      <c r="E39" s="30" t="s">
        <v>29</v>
      </c>
      <c r="F39" s="5">
        <v>6</v>
      </c>
      <c r="G39" s="18" t="s">
        <v>18</v>
      </c>
      <c r="H39" s="13">
        <v>601</v>
      </c>
      <c r="I39" s="4"/>
      <c r="J39" s="1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50" ht="21" customHeight="1">
      <c r="B40" s="3" t="s">
        <v>11</v>
      </c>
      <c r="C40" s="2" t="s">
        <v>9</v>
      </c>
      <c r="D40" s="2" t="s">
        <v>14</v>
      </c>
      <c r="E40" s="30" t="s">
        <v>30</v>
      </c>
      <c r="F40" s="5">
        <v>5</v>
      </c>
      <c r="G40" s="18" t="s">
        <v>22</v>
      </c>
      <c r="H40" s="13">
        <v>501</v>
      </c>
      <c r="I40" s="4"/>
      <c r="J40" s="1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50" ht="21" customHeight="1">
      <c r="B41" s="3" t="s">
        <v>12</v>
      </c>
      <c r="C41" s="2" t="s">
        <v>13</v>
      </c>
      <c r="D41" s="2" t="s">
        <v>31</v>
      </c>
      <c r="E41" s="30" t="s">
        <v>32</v>
      </c>
      <c r="F41" s="5">
        <v>4</v>
      </c>
      <c r="G41" s="18" t="s">
        <v>19</v>
      </c>
      <c r="H41" s="13">
        <v>401</v>
      </c>
      <c r="I41" s="4"/>
      <c r="J41" s="1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2:50" ht="21" customHeight="1">
      <c r="B42" s="3" t="s">
        <v>23</v>
      </c>
      <c r="C42" s="2" t="s">
        <v>17</v>
      </c>
      <c r="D42" s="2" t="s">
        <v>33</v>
      </c>
      <c r="E42" s="30" t="s">
        <v>34</v>
      </c>
      <c r="F42" s="5">
        <v>4</v>
      </c>
      <c r="G42" s="18" t="s">
        <v>19</v>
      </c>
      <c r="H42" s="13">
        <v>402</v>
      </c>
      <c r="I42" s="4"/>
      <c r="J42" s="1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2:50" ht="21" customHeight="1">
      <c r="B43" s="3" t="s">
        <v>24</v>
      </c>
      <c r="C43" s="2" t="s">
        <v>17</v>
      </c>
      <c r="D43" s="2" t="s">
        <v>35</v>
      </c>
      <c r="E43" s="30" t="s">
        <v>36</v>
      </c>
      <c r="F43" s="5">
        <v>4</v>
      </c>
      <c r="G43" s="18" t="s">
        <v>19</v>
      </c>
      <c r="H43" s="13">
        <v>403</v>
      </c>
      <c r="I43" s="4"/>
      <c r="J43" s="1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2:50" ht="21" customHeight="1">
      <c r="B44" s="3" t="s">
        <v>25</v>
      </c>
      <c r="C44" s="2" t="s">
        <v>26</v>
      </c>
      <c r="D44" s="2" t="s">
        <v>27</v>
      </c>
      <c r="E44" s="30" t="s">
        <v>37</v>
      </c>
      <c r="F44" s="5">
        <v>2</v>
      </c>
      <c r="G44" s="18" t="s">
        <v>20</v>
      </c>
      <c r="H44" s="13">
        <v>201</v>
      </c>
      <c r="I44" s="52"/>
      <c r="J44" s="1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2:50" ht="23.25" customHeight="1">
      <c r="B45" s="12"/>
      <c r="C45" s="10"/>
      <c r="D45" s="10"/>
      <c r="E45" s="10"/>
      <c r="F45" s="10"/>
      <c r="G45" s="10"/>
      <c r="H45" s="10"/>
      <c r="I45" s="10"/>
      <c r="J45" s="1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2:50" s="14" customFormat="1" ht="23.25" customHeight="1">
      <c r="B46" s="37"/>
      <c r="C46" s="38"/>
      <c r="D46" s="38"/>
      <c r="E46" s="38"/>
      <c r="F46" s="38"/>
      <c r="G46" s="38"/>
      <c r="H46" s="38"/>
      <c r="I46" s="38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6"/>
    </row>
    <row r="47" spans="2:50" s="14" customFormat="1" ht="23.25" customHeight="1">
      <c r="B47" s="37"/>
      <c r="C47" s="38"/>
      <c r="D47" s="38"/>
      <c r="E47" s="11"/>
      <c r="F47" s="11"/>
      <c r="G47" s="11"/>
      <c r="H47" s="11"/>
      <c r="I47" s="11"/>
      <c r="J47" s="1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6"/>
    </row>
    <row r="48" spans="2:50" s="14" customFormat="1" ht="23.25" customHeight="1">
      <c r="B48" s="37"/>
      <c r="C48" s="38"/>
      <c r="D48" s="38"/>
      <c r="E48" s="11"/>
      <c r="F48" s="11"/>
      <c r="G48" s="11"/>
      <c r="H48" s="11"/>
      <c r="I48" s="11"/>
      <c r="J48" s="1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6"/>
    </row>
    <row r="49" spans="2:50" s="14" customFormat="1" ht="23.25" customHeight="1">
      <c r="B49" s="37"/>
      <c r="C49" s="38"/>
      <c r="D49" s="38"/>
      <c r="E49" s="11"/>
      <c r="F49" s="11"/>
      <c r="G49" s="11"/>
      <c r="H49" s="11" t="s">
        <v>104</v>
      </c>
      <c r="I49" s="11"/>
      <c r="J49" s="1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6"/>
    </row>
    <row r="50" spans="2:50" s="14" customFormat="1" ht="23.25" customHeight="1">
      <c r="E50" s="1"/>
      <c r="F50" s="1"/>
      <c r="G50" s="1"/>
      <c r="H50" s="98">
        <f t="shared" ref="H50:H79" si="0">COUNTIF($H$9:$H$38,H9)</f>
        <v>0</v>
      </c>
      <c r="I50" s="1"/>
      <c r="J50" s="1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6"/>
    </row>
    <row r="51" spans="2:50" s="14" customFormat="1" ht="23.25" customHeight="1">
      <c r="E51" s="1"/>
      <c r="F51" s="1"/>
      <c r="G51" s="1"/>
      <c r="H51" s="98">
        <f t="shared" si="0"/>
        <v>0</v>
      </c>
      <c r="I51" s="1"/>
      <c r="J51" s="1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6"/>
    </row>
    <row r="52" spans="2:50" s="14" customFormat="1" ht="23.25" customHeight="1">
      <c r="E52" s="1"/>
      <c r="F52" s="1"/>
      <c r="G52" s="97"/>
      <c r="H52" s="98">
        <f t="shared" si="0"/>
        <v>0</v>
      </c>
      <c r="I52" s="97"/>
      <c r="J52" s="1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6"/>
    </row>
    <row r="53" spans="2:50" s="14" customFormat="1" ht="14.25" customHeight="1">
      <c r="E53" s="1"/>
      <c r="F53" s="1"/>
      <c r="G53" s="97"/>
      <c r="H53" s="98">
        <f t="shared" si="0"/>
        <v>0</v>
      </c>
      <c r="I53" s="97"/>
      <c r="J53" s="1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6"/>
    </row>
    <row r="54" spans="2:50" s="14" customFormat="1" ht="14.25" customHeight="1">
      <c r="E54" s="1"/>
      <c r="F54" s="1"/>
      <c r="G54" s="97"/>
      <c r="H54" s="98">
        <f t="shared" si="0"/>
        <v>0</v>
      </c>
      <c r="I54" s="97"/>
      <c r="J54" s="1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6"/>
    </row>
    <row r="55" spans="2:50" s="14" customFormat="1" ht="14.25" customHeight="1">
      <c r="E55" s="1"/>
      <c r="F55" s="1"/>
      <c r="G55" s="97"/>
      <c r="H55" s="98">
        <f t="shared" si="0"/>
        <v>0</v>
      </c>
      <c r="I55" s="97"/>
      <c r="J55" s="1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6"/>
    </row>
    <row r="56" spans="2:50" s="14" customFormat="1" ht="14.25" customHeight="1">
      <c r="E56" s="1"/>
      <c r="F56" s="1"/>
      <c r="G56" s="97"/>
      <c r="H56" s="98">
        <f t="shared" si="0"/>
        <v>0</v>
      </c>
      <c r="I56" s="97"/>
      <c r="J56" s="1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6"/>
    </row>
    <row r="57" spans="2:50" s="14" customFormat="1" ht="14.25" customHeight="1">
      <c r="E57" s="1"/>
      <c r="F57" s="1"/>
      <c r="G57" s="97"/>
      <c r="H57" s="98">
        <f t="shared" si="0"/>
        <v>0</v>
      </c>
      <c r="I57" s="97"/>
      <c r="J57" s="1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6"/>
    </row>
    <row r="58" spans="2:50" s="14" customFormat="1" ht="14.25" customHeight="1">
      <c r="E58" s="1"/>
      <c r="F58" s="1"/>
      <c r="G58" s="97"/>
      <c r="H58" s="98">
        <f t="shared" si="0"/>
        <v>0</v>
      </c>
      <c r="I58" s="97"/>
      <c r="J58" s="1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6"/>
    </row>
    <row r="59" spans="2:50" s="14" customFormat="1" ht="14.25" customHeight="1">
      <c r="E59" s="1"/>
      <c r="F59" s="1"/>
      <c r="G59" s="97"/>
      <c r="H59" s="98">
        <f t="shared" si="0"/>
        <v>0</v>
      </c>
      <c r="I59" s="97"/>
      <c r="J59" s="1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6"/>
    </row>
    <row r="60" spans="2:50" s="14" customFormat="1" ht="14.25" customHeight="1">
      <c r="E60" s="1"/>
      <c r="F60" s="1"/>
      <c r="G60" s="97"/>
      <c r="H60" s="98">
        <f t="shared" si="0"/>
        <v>0</v>
      </c>
      <c r="I60" s="97"/>
      <c r="J60" s="1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6"/>
    </row>
    <row r="61" spans="2:50" s="14" customFormat="1" ht="14.25" customHeight="1">
      <c r="E61" s="1"/>
      <c r="F61" s="1"/>
      <c r="G61" s="97"/>
      <c r="H61" s="98">
        <f t="shared" si="0"/>
        <v>0</v>
      </c>
      <c r="I61" s="97"/>
      <c r="J61" s="1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6"/>
    </row>
    <row r="62" spans="2:50" s="14" customFormat="1" ht="14.25" customHeight="1">
      <c r="E62" s="1"/>
      <c r="F62" s="1"/>
      <c r="G62" s="97"/>
      <c r="H62" s="98">
        <f t="shared" si="0"/>
        <v>0</v>
      </c>
      <c r="I62" s="97"/>
      <c r="J62" s="1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6"/>
    </row>
    <row r="63" spans="2:50" s="14" customFormat="1" ht="14.25" customHeight="1">
      <c r="E63" s="1"/>
      <c r="F63" s="1"/>
      <c r="G63" s="97"/>
      <c r="H63" s="98">
        <f t="shared" si="0"/>
        <v>0</v>
      </c>
      <c r="I63" s="97"/>
      <c r="J63" s="1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6"/>
    </row>
    <row r="64" spans="2:50" s="14" customFormat="1" ht="14.25" customHeight="1">
      <c r="E64" s="1"/>
      <c r="F64" s="1"/>
      <c r="G64" s="97"/>
      <c r="H64" s="98">
        <f t="shared" si="0"/>
        <v>0</v>
      </c>
      <c r="I64" s="97"/>
      <c r="J64" s="1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6"/>
    </row>
    <row r="65" spans="5:50" s="14" customFormat="1" ht="14.25" customHeight="1">
      <c r="E65" s="1"/>
      <c r="F65" s="1"/>
      <c r="G65" s="97"/>
      <c r="H65" s="98">
        <f t="shared" si="0"/>
        <v>0</v>
      </c>
      <c r="I65" s="97"/>
      <c r="J65" s="1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6"/>
    </row>
    <row r="66" spans="5:50" s="14" customFormat="1" ht="14.25" customHeight="1">
      <c r="E66" s="1"/>
      <c r="F66" s="1"/>
      <c r="G66" s="97"/>
      <c r="H66" s="98">
        <f t="shared" si="0"/>
        <v>0</v>
      </c>
      <c r="I66" s="97"/>
      <c r="J66" s="1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6"/>
    </row>
    <row r="67" spans="5:50" s="14" customFormat="1" ht="14.25" customHeight="1">
      <c r="E67" s="1"/>
      <c r="F67" s="1"/>
      <c r="G67" s="97"/>
      <c r="H67" s="98">
        <f t="shared" si="0"/>
        <v>0</v>
      </c>
      <c r="I67" s="97"/>
      <c r="J67" s="1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6"/>
    </row>
    <row r="68" spans="5:50" s="14" customFormat="1" ht="14.25" customHeight="1">
      <c r="E68" s="1"/>
      <c r="F68" s="1"/>
      <c r="G68" s="97"/>
      <c r="H68" s="98">
        <f t="shared" si="0"/>
        <v>0</v>
      </c>
      <c r="I68" s="97"/>
      <c r="J68" s="1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6"/>
    </row>
    <row r="69" spans="5:50" s="14" customFormat="1" ht="14.25" customHeight="1">
      <c r="E69" s="1"/>
      <c r="F69" s="1"/>
      <c r="G69" s="97"/>
      <c r="H69" s="98">
        <f t="shared" si="0"/>
        <v>0</v>
      </c>
      <c r="I69" s="97"/>
      <c r="J69" s="1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6"/>
    </row>
    <row r="70" spans="5:50" s="14" customFormat="1" ht="14.25" customHeight="1">
      <c r="E70" s="1"/>
      <c r="F70" s="1"/>
      <c r="G70" s="97"/>
      <c r="H70" s="98">
        <f t="shared" si="0"/>
        <v>0</v>
      </c>
      <c r="I70" s="97"/>
      <c r="J70" s="1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6"/>
    </row>
    <row r="71" spans="5:50" s="14" customFormat="1" ht="14.25" customHeight="1">
      <c r="E71" s="1"/>
      <c r="F71" s="1"/>
      <c r="G71" s="97"/>
      <c r="H71" s="98">
        <f t="shared" si="0"/>
        <v>0</v>
      </c>
      <c r="I71" s="97"/>
      <c r="J71" s="1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6"/>
    </row>
    <row r="72" spans="5:50" s="14" customFormat="1" ht="14.25" customHeight="1">
      <c r="E72" s="1"/>
      <c r="F72" s="1"/>
      <c r="G72" s="97"/>
      <c r="H72" s="98">
        <f t="shared" si="0"/>
        <v>0</v>
      </c>
      <c r="I72" s="97"/>
      <c r="J72" s="1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6"/>
    </row>
    <row r="73" spans="5:50" s="14" customFormat="1" ht="14.25" customHeight="1">
      <c r="E73" s="1"/>
      <c r="F73" s="1"/>
      <c r="G73" s="97"/>
      <c r="H73" s="98">
        <f t="shared" si="0"/>
        <v>0</v>
      </c>
      <c r="I73" s="97"/>
      <c r="J73" s="1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6"/>
    </row>
    <row r="74" spans="5:50" s="14" customFormat="1" ht="14.25" customHeight="1">
      <c r="E74" s="1"/>
      <c r="F74" s="1"/>
      <c r="G74" s="97"/>
      <c r="H74" s="98">
        <f t="shared" si="0"/>
        <v>0</v>
      </c>
      <c r="I74" s="97"/>
      <c r="J74" s="1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6"/>
    </row>
    <row r="75" spans="5:50" s="14" customFormat="1" ht="14.25" customHeight="1">
      <c r="E75" s="1"/>
      <c r="F75" s="1"/>
      <c r="G75" s="97"/>
      <c r="H75" s="98">
        <f t="shared" si="0"/>
        <v>0</v>
      </c>
      <c r="I75" s="97"/>
      <c r="J75" s="1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6"/>
    </row>
    <row r="76" spans="5:50" s="14" customFormat="1" ht="14.25" customHeight="1">
      <c r="E76" s="1"/>
      <c r="F76" s="1"/>
      <c r="G76" s="97"/>
      <c r="H76" s="98">
        <f t="shared" si="0"/>
        <v>0</v>
      </c>
      <c r="I76" s="97"/>
      <c r="J76" s="1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6"/>
    </row>
    <row r="77" spans="5:50" s="14" customFormat="1" ht="14.25" customHeight="1">
      <c r="E77" s="1"/>
      <c r="F77" s="1"/>
      <c r="G77" s="97"/>
      <c r="H77" s="98">
        <f t="shared" si="0"/>
        <v>0</v>
      </c>
      <c r="I77" s="97"/>
      <c r="J77" s="1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6"/>
    </row>
    <row r="78" spans="5:50" s="14" customFormat="1" ht="14.25" customHeight="1">
      <c r="E78" s="1"/>
      <c r="F78" s="1"/>
      <c r="G78" s="97"/>
      <c r="H78" s="98">
        <f t="shared" si="0"/>
        <v>0</v>
      </c>
      <c r="I78" s="97"/>
      <c r="J78" s="1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6"/>
    </row>
    <row r="79" spans="5:50" s="14" customFormat="1" ht="14.25" customHeight="1">
      <c r="E79" s="1"/>
      <c r="F79" s="1"/>
      <c r="G79" s="97"/>
      <c r="H79" s="98">
        <f t="shared" si="0"/>
        <v>0</v>
      </c>
      <c r="I79" s="97"/>
      <c r="J79" s="1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6"/>
    </row>
    <row r="80" spans="5:50" s="14" customFormat="1" ht="14.25" customHeight="1">
      <c r="E80" s="1"/>
      <c r="F80" s="1"/>
      <c r="G80" s="97"/>
      <c r="H80" s="99"/>
      <c r="I80" s="97"/>
      <c r="J80" s="1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6"/>
    </row>
    <row r="81" spans="1:50" s="14" customFormat="1" ht="14.25" customHeight="1">
      <c r="E81" s="1"/>
      <c r="F81" s="1"/>
      <c r="G81" s="97"/>
      <c r="H81" s="98">
        <f>COUNTIF($H$50:$H$79,"&gt;=2")</f>
        <v>0</v>
      </c>
      <c r="I81" s="97"/>
      <c r="J81" s="1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6"/>
    </row>
    <row r="82" spans="1:50" s="14" customFormat="1" ht="14.25" customHeight="1">
      <c r="E82" s="1"/>
      <c r="F82" s="1"/>
      <c r="G82" s="97"/>
      <c r="H82" s="99"/>
      <c r="I82" s="97"/>
      <c r="J82" s="1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6"/>
    </row>
    <row r="83" spans="1:50" s="14" customFormat="1" ht="14.25" customHeight="1">
      <c r="E83" s="1"/>
      <c r="F83" s="1"/>
      <c r="G83" s="97"/>
      <c r="H83" s="97"/>
      <c r="I83" s="97"/>
      <c r="J83" s="1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6"/>
    </row>
    <row r="84" spans="1:50" s="14" customFormat="1" ht="14.25" customHeight="1">
      <c r="E84" s="1"/>
      <c r="F84" s="1"/>
      <c r="G84" s="97"/>
      <c r="H84" s="97"/>
      <c r="I84" s="97"/>
      <c r="J84" s="1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6"/>
    </row>
    <row r="85" spans="1:50" s="14" customFormat="1" ht="23.25" customHeight="1">
      <c r="E85" s="1"/>
      <c r="F85" s="1"/>
      <c r="G85" s="97"/>
      <c r="H85" s="97"/>
      <c r="I85" s="97"/>
      <c r="J85" s="1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6"/>
    </row>
    <row r="86" spans="1:50" s="14" customFormat="1" ht="23.25" customHeight="1">
      <c r="E86" s="1"/>
      <c r="F86" s="1"/>
      <c r="G86" s="97"/>
      <c r="H86" s="97"/>
      <c r="I86" s="97"/>
      <c r="J86" s="1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6"/>
    </row>
    <row r="87" spans="1:50" s="14" customFormat="1" ht="23.25" customHeight="1">
      <c r="E87" s="1"/>
      <c r="F87" s="1"/>
      <c r="G87" s="97"/>
      <c r="H87" s="97"/>
      <c r="I87" s="97"/>
      <c r="J87" s="1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6"/>
    </row>
    <row r="88" spans="1:50" s="14" customFormat="1" ht="23.25" customHeight="1">
      <c r="E88" s="1"/>
      <c r="F88" s="1"/>
      <c r="G88" s="97"/>
      <c r="H88" s="97"/>
      <c r="I88" s="97"/>
      <c r="J88" s="1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6"/>
    </row>
    <row r="89" spans="1:50" s="14" customFormat="1" ht="23.25" customHeight="1">
      <c r="E89" s="1"/>
      <c r="F89" s="1"/>
      <c r="G89" s="97"/>
      <c r="H89" s="97"/>
      <c r="I89" s="97"/>
      <c r="J89" s="1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6"/>
    </row>
    <row r="90" spans="1:50" s="14" customFormat="1" ht="23.25" customHeight="1">
      <c r="E90" s="1"/>
      <c r="F90" s="1"/>
      <c r="G90" s="97"/>
      <c r="H90" s="97"/>
      <c r="I90" s="97"/>
      <c r="J90" s="1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6"/>
    </row>
    <row r="91" spans="1:50" s="14" customFormat="1" ht="23.25" customHeight="1">
      <c r="E91" s="1"/>
      <c r="F91" s="1"/>
      <c r="G91" s="97"/>
      <c r="H91" s="97"/>
      <c r="I91" s="97"/>
      <c r="J91" s="1"/>
      <c r="K91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6"/>
    </row>
    <row r="92" spans="1:50" s="14" customFormat="1" ht="23.25" customHeight="1">
      <c r="E92" s="1"/>
      <c r="F92" s="1"/>
      <c r="G92" s="1"/>
      <c r="H92" s="1"/>
      <c r="I92" s="1"/>
      <c r="J92" s="1"/>
      <c r="K92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6"/>
    </row>
    <row r="93" spans="1:50" s="14" customFormat="1" ht="23.25" customHeight="1">
      <c r="E93" s="1"/>
      <c r="F93" s="1"/>
      <c r="G93" s="1"/>
      <c r="H93" s="1"/>
      <c r="I93" s="1"/>
      <c r="J93" s="1"/>
      <c r="K93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6"/>
    </row>
    <row r="94" spans="1:50" s="14" customFormat="1" ht="23.25" customHeight="1">
      <c r="E94" s="1"/>
      <c r="F94" s="1"/>
      <c r="G94" s="1"/>
      <c r="H94" s="1"/>
      <c r="I94" s="1"/>
      <c r="J94" s="1"/>
      <c r="K94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6"/>
    </row>
    <row r="95" spans="1:50" s="14" customFormat="1" ht="23.25" customHeight="1">
      <c r="E95" s="1"/>
      <c r="F95" s="1"/>
      <c r="G95" s="1"/>
      <c r="H95" s="1"/>
      <c r="I95" s="1"/>
      <c r="J95" s="1"/>
      <c r="K95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6"/>
    </row>
    <row r="96" spans="1:50" ht="23.25" customHeight="1">
      <c r="A96" s="14"/>
      <c r="B96" s="14"/>
      <c r="C96" s="14"/>
      <c r="D96" s="14"/>
      <c r="J96" s="1"/>
    </row>
    <row r="97" spans="1:10" ht="23.25" customHeight="1">
      <c r="A97" s="14"/>
      <c r="B97" s="14"/>
      <c r="C97" s="14"/>
      <c r="D97" s="14"/>
      <c r="J97" s="1"/>
    </row>
    <row r="98" spans="1:10" ht="23.25" customHeight="1">
      <c r="A98" s="14"/>
      <c r="B98" s="14"/>
      <c r="C98" s="14"/>
      <c r="D98" s="14"/>
      <c r="E98" s="14"/>
      <c r="F98" s="14"/>
      <c r="G98" s="14"/>
      <c r="H98" s="14"/>
      <c r="I98" s="14"/>
    </row>
    <row r="99" spans="1:10" ht="23.25" customHeight="1">
      <c r="A99" s="14"/>
      <c r="B99" s="14"/>
      <c r="C99" s="14"/>
      <c r="D99" s="14"/>
      <c r="E99" s="14"/>
      <c r="F99" s="14"/>
      <c r="G99" s="14"/>
      <c r="H99" s="14"/>
      <c r="I99" s="14"/>
    </row>
  </sheetData>
  <sheetProtection algorithmName="SHA-512" hashValue="rCnxVbuGyQl6b00yyXnczvTbDMDMWQ4upUDStEY7PBjifx6kB3P2q3J8+FzVNaFoPehCnw360reEdPwBMelHoA==" saltValue="EK4bUF3Zxo6Hq1ud0OA/zA==" spinCount="100000" sheet="1" objects="1" scenarios="1"/>
  <protectedRanges>
    <protectedRange sqref="B39:I44" name="範囲5"/>
    <protectedRange sqref="K3:Q3 L1:R2 L4:R45" name="範囲4"/>
    <protectedRange sqref="I9:I38" name="範囲3"/>
    <protectedRange sqref="C9:F38" name="範囲2"/>
    <protectedRange sqref="D6:I6" name="範囲1"/>
  </protectedRanges>
  <mergeCells count="11">
    <mergeCell ref="K10:K17"/>
    <mergeCell ref="I7:I8"/>
    <mergeCell ref="B1:I1"/>
    <mergeCell ref="B6:C6"/>
    <mergeCell ref="B4:I4"/>
    <mergeCell ref="B7:B8"/>
    <mergeCell ref="E7:E8"/>
    <mergeCell ref="F7:F8"/>
    <mergeCell ref="E3:F3"/>
    <mergeCell ref="F6:I6"/>
    <mergeCell ref="D6:E6"/>
  </mergeCells>
  <phoneticPr fontId="3"/>
  <conditionalFormatting sqref="H9:H38">
    <cfRule type="expression" dxfId="25" priority="1">
      <formula>COUNTIF($H$9:$H$38,H9)&gt;1</formula>
    </cfRule>
  </conditionalFormatting>
  <dataValidations count="8">
    <dataValidation imeMode="hiragana" allowBlank="1" showInputMessage="1" showErrorMessage="1" sqref="M19 M11 D6 C9:D38"/>
    <dataValidation imeMode="halfAlpha" allowBlank="1" showInputMessage="1" showErrorMessage="1" sqref="B9:B38"/>
    <dataValidation imeMode="on" allowBlank="1" showInputMessage="1" showErrorMessage="1" sqref="C39:D44"/>
    <dataValidation allowBlank="1" promptTitle="入力は" prompt="姓のみを入力してください" sqref="E39:E44"/>
    <dataValidation type="list" allowBlank="1" showInputMessage="1" showErrorMessage="1" sqref="G9:G38">
      <formula1>種目S</formula1>
    </dataValidation>
    <dataValidation imeMode="halfKatakana" allowBlank="1" showInputMessage="1" showErrorMessage="1" sqref="E9:E38"/>
    <dataValidation imeMode="fullAlpha" allowBlank="1" showInputMessage="1" showErrorMessage="1" sqref="F9:F38"/>
    <dataValidation type="list" allowBlank="1" showInputMessage="1" showErrorMessage="1" sqref="H9:H38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BC99"/>
  <sheetViews>
    <sheetView showGridLines="0" workbookViewId="0">
      <selection activeCell="C9" sqref="C9"/>
    </sheetView>
  </sheetViews>
  <sheetFormatPr defaultColWidth="9" defaultRowHeight="13.5"/>
  <cols>
    <col min="1" max="1" width="3.25" style="1" customWidth="1"/>
    <col min="2" max="2" width="4" style="1" customWidth="1"/>
    <col min="3" max="4" width="13.125" style="1" customWidth="1"/>
    <col min="5" max="5" width="14.625" style="1" customWidth="1"/>
    <col min="6" max="6" width="5.625" style="1" customWidth="1"/>
    <col min="7" max="8" width="11.5" style="1" customWidth="1"/>
    <col min="9" max="9" width="12.75" style="1" customWidth="1"/>
    <col min="10" max="10" width="1.75" style="1" customWidth="1"/>
    <col min="11" max="11" width="11.25" style="14" customWidth="1"/>
    <col min="12" max="12" width="4.625" style="14" customWidth="1"/>
    <col min="13" max="25" width="9" style="14"/>
    <col min="26" max="16384" width="9" style="1"/>
  </cols>
  <sheetData>
    <row r="1" spans="1:55" customFormat="1" ht="22.5" customHeight="1">
      <c r="A1" s="1"/>
      <c r="B1" s="144" t="s">
        <v>87</v>
      </c>
      <c r="C1" s="144"/>
      <c r="D1" s="144"/>
      <c r="E1" s="144"/>
      <c r="F1" s="144"/>
      <c r="G1" s="144"/>
      <c r="H1" s="144"/>
      <c r="I1" s="144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55" ht="15" customHeight="1">
      <c r="B2" s="44"/>
      <c r="C2" s="44"/>
      <c r="D2" s="44"/>
      <c r="E2" s="44"/>
      <c r="F2" s="44"/>
      <c r="G2" s="44"/>
      <c r="H2" s="44"/>
      <c r="I2" s="48"/>
      <c r="K2" s="1"/>
      <c r="M2" s="1"/>
    </row>
    <row r="3" spans="1:55" ht="22.5" customHeight="1">
      <c r="B3" s="44"/>
      <c r="C3" s="44"/>
      <c r="D3" s="44"/>
      <c r="E3" s="159" t="s">
        <v>157</v>
      </c>
      <c r="F3" s="159"/>
      <c r="G3" s="44"/>
      <c r="J3" s="14"/>
      <c r="K3" s="1"/>
      <c r="X3" s="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</row>
    <row r="4" spans="1:55" ht="11.25" customHeight="1">
      <c r="B4" s="44"/>
      <c r="C4" s="44"/>
      <c r="D4" s="44"/>
      <c r="E4" s="44"/>
      <c r="F4" s="40"/>
      <c r="G4" s="49"/>
      <c r="H4" s="50"/>
      <c r="I4" s="45"/>
      <c r="K4" s="1"/>
      <c r="M4" s="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</row>
    <row r="5" spans="1:55" ht="11.25" customHeight="1">
      <c r="B5" s="44"/>
      <c r="C5" s="44"/>
      <c r="D5" s="44"/>
      <c r="E5" s="44"/>
      <c r="F5" s="44"/>
      <c r="G5" s="44"/>
      <c r="H5" s="44"/>
      <c r="I5" s="45"/>
      <c r="K5" s="1"/>
      <c r="L5" s="1"/>
      <c r="M5" s="1"/>
      <c r="N5" s="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</row>
    <row r="6" spans="1:55" ht="22.5" customHeight="1">
      <c r="B6" s="145" t="s">
        <v>0</v>
      </c>
      <c r="C6" s="146"/>
      <c r="D6" s="160" t="str">
        <f>IF('男　子'!D6="","",'男　子'!D6)</f>
        <v/>
      </c>
      <c r="E6" s="161"/>
      <c r="F6" s="155" t="s">
        <v>106</v>
      </c>
      <c r="G6" s="155"/>
      <c r="H6" s="155"/>
      <c r="I6" s="156"/>
      <c r="K6" s="105" t="s">
        <v>154</v>
      </c>
      <c r="M6" s="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</row>
    <row r="7" spans="1:55" ht="22.5" customHeight="1">
      <c r="B7" s="148" t="s">
        <v>1</v>
      </c>
      <c r="C7" s="100" t="s">
        <v>2</v>
      </c>
      <c r="D7" s="101"/>
      <c r="E7" s="150" t="s">
        <v>110</v>
      </c>
      <c r="F7" s="152" t="s">
        <v>5</v>
      </c>
      <c r="G7" s="102" t="s">
        <v>158</v>
      </c>
      <c r="H7" s="103"/>
      <c r="I7" s="142" t="s">
        <v>7</v>
      </c>
      <c r="K7" s="1"/>
      <c r="L7" s="28" t="s">
        <v>43</v>
      </c>
      <c r="M7" s="16" t="s">
        <v>44</v>
      </c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</row>
    <row r="8" spans="1:55" ht="22.5" customHeight="1">
      <c r="B8" s="149"/>
      <c r="C8" s="86" t="s">
        <v>3</v>
      </c>
      <c r="D8" s="86" t="s">
        <v>4</v>
      </c>
      <c r="E8" s="151"/>
      <c r="F8" s="153"/>
      <c r="G8" s="20" t="s">
        <v>6</v>
      </c>
      <c r="H8" s="21" t="s">
        <v>39</v>
      </c>
      <c r="I8" s="143"/>
      <c r="K8" s="1"/>
      <c r="L8" s="29" t="s">
        <v>43</v>
      </c>
      <c r="M8" s="22"/>
      <c r="N8" s="70" t="s">
        <v>38</v>
      </c>
      <c r="O8" s="24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</row>
    <row r="9" spans="1:55" ht="21" customHeight="1">
      <c r="B9" s="9">
        <v>1</v>
      </c>
      <c r="C9" s="60"/>
      <c r="D9" s="60"/>
      <c r="E9" s="88"/>
      <c r="F9" s="56"/>
      <c r="G9" s="53"/>
      <c r="H9" s="72"/>
      <c r="I9" s="52"/>
      <c r="K9" s="1"/>
      <c r="L9" s="29"/>
      <c r="M9" s="66" t="s">
        <v>83</v>
      </c>
      <c r="N9" s="24"/>
      <c r="O9" s="24"/>
      <c r="P9" s="24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</row>
    <row r="10" spans="1:55" ht="21" customHeight="1">
      <c r="B10" s="8">
        <v>2</v>
      </c>
      <c r="C10" s="60"/>
      <c r="D10" s="60"/>
      <c r="E10" s="88"/>
      <c r="F10" s="56"/>
      <c r="G10" s="53"/>
      <c r="H10" s="72"/>
      <c r="I10" s="52"/>
      <c r="K10" s="141" t="str">
        <f>IF($H$81=0,"","ランク番号が１つしかない又は３つ以上ある")</f>
        <v/>
      </c>
      <c r="L10" s="29"/>
      <c r="M10" s="66" t="s">
        <v>84</v>
      </c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</row>
    <row r="11" spans="1:55" ht="21" customHeight="1">
      <c r="B11" s="8">
        <v>3</v>
      </c>
      <c r="C11" s="60"/>
      <c r="D11" s="60"/>
      <c r="E11" s="88"/>
      <c r="F11" s="56"/>
      <c r="G11" s="53"/>
      <c r="H11" s="17"/>
      <c r="I11" s="52"/>
      <c r="K11" s="141"/>
      <c r="L11" s="29" t="s">
        <v>43</v>
      </c>
      <c r="M11" s="66" t="s">
        <v>21</v>
      </c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</row>
    <row r="12" spans="1:55" ht="21" customHeight="1">
      <c r="B12" s="7">
        <v>4</v>
      </c>
      <c r="C12" s="60"/>
      <c r="D12" s="60"/>
      <c r="E12" s="88"/>
      <c r="F12" s="56"/>
      <c r="G12" s="53"/>
      <c r="H12" s="17"/>
      <c r="I12" s="52"/>
      <c r="K12" s="141"/>
      <c r="L12" s="29" t="s">
        <v>43</v>
      </c>
      <c r="M12" s="66" t="s">
        <v>28</v>
      </c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</row>
    <row r="13" spans="1:55" ht="21" customHeight="1">
      <c r="B13" s="8">
        <v>5</v>
      </c>
      <c r="C13" s="60"/>
      <c r="D13" s="60"/>
      <c r="E13" s="88"/>
      <c r="F13" s="56"/>
      <c r="G13" s="53"/>
      <c r="H13" s="17"/>
      <c r="I13" s="52"/>
      <c r="K13" s="141"/>
      <c r="L13" s="59" t="s">
        <v>43</v>
      </c>
      <c r="M13" s="67" t="s">
        <v>41</v>
      </c>
      <c r="N13" s="62"/>
      <c r="O13" s="62"/>
      <c r="P13" s="62"/>
      <c r="Q13" s="62"/>
      <c r="R13" s="62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</row>
    <row r="14" spans="1:55" ht="21" customHeight="1">
      <c r="B14" s="8">
        <v>6</v>
      </c>
      <c r="C14" s="60"/>
      <c r="D14" s="60"/>
      <c r="E14" s="88"/>
      <c r="F14" s="56"/>
      <c r="G14" s="53"/>
      <c r="H14" s="17"/>
      <c r="I14" s="52"/>
      <c r="K14" s="141"/>
      <c r="L14" s="59" t="s">
        <v>43</v>
      </c>
      <c r="M14" s="68" t="s">
        <v>82</v>
      </c>
      <c r="N14" s="61"/>
      <c r="O14" s="61"/>
      <c r="P14" s="62"/>
      <c r="Q14" s="62"/>
      <c r="R14" s="62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</row>
    <row r="15" spans="1:55" ht="21" customHeight="1">
      <c r="B15" s="7">
        <v>7</v>
      </c>
      <c r="C15" s="60"/>
      <c r="D15" s="60"/>
      <c r="E15" s="88"/>
      <c r="F15" s="56"/>
      <c r="G15" s="53"/>
      <c r="H15" s="17"/>
      <c r="I15" s="52"/>
      <c r="K15" s="141"/>
      <c r="L15" s="61"/>
      <c r="M15" s="69" t="s">
        <v>88</v>
      </c>
      <c r="N15" s="63"/>
      <c r="O15" s="63"/>
      <c r="P15" s="63"/>
      <c r="Q15" s="63"/>
      <c r="R15" s="62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</row>
    <row r="16" spans="1:55" ht="21" customHeight="1">
      <c r="B16" s="7">
        <v>8</v>
      </c>
      <c r="C16" s="23"/>
      <c r="D16" s="23"/>
      <c r="E16" s="90"/>
      <c r="F16" s="51"/>
      <c r="G16" s="53"/>
      <c r="H16" s="17"/>
      <c r="I16" s="52"/>
      <c r="K16" s="141"/>
      <c r="M16" s="69" t="s">
        <v>86</v>
      </c>
      <c r="N16" s="1"/>
      <c r="O16" s="1"/>
      <c r="P16" s="1"/>
      <c r="Q16" s="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</row>
    <row r="17" spans="2:55" ht="21" customHeight="1">
      <c r="B17" s="8">
        <v>9</v>
      </c>
      <c r="C17" s="23"/>
      <c r="D17" s="23"/>
      <c r="E17" s="90"/>
      <c r="F17" s="51"/>
      <c r="G17" s="53"/>
      <c r="H17" s="17"/>
      <c r="I17" s="52"/>
      <c r="K17" s="25"/>
      <c r="L17" s="77" t="s">
        <v>43</v>
      </c>
      <c r="M17" s="78" t="s">
        <v>107</v>
      </c>
      <c r="N17" s="24"/>
      <c r="O17" s="24"/>
      <c r="P17" s="24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</row>
    <row r="18" spans="2:55" ht="21" customHeight="1">
      <c r="B18" s="8">
        <v>10</v>
      </c>
      <c r="C18" s="23"/>
      <c r="D18" s="23"/>
      <c r="E18" s="90"/>
      <c r="F18" s="51"/>
      <c r="G18" s="53"/>
      <c r="H18" s="17"/>
      <c r="I18" s="52"/>
      <c r="K18" s="25"/>
      <c r="L18" s="77" t="s">
        <v>43</v>
      </c>
      <c r="M18" s="78" t="s">
        <v>108</v>
      </c>
      <c r="N18" s="25"/>
      <c r="O18" s="25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</row>
    <row r="19" spans="2:55" ht="21" customHeight="1">
      <c r="B19" s="7">
        <v>11</v>
      </c>
      <c r="C19" s="23"/>
      <c r="D19" s="23"/>
      <c r="E19" s="90"/>
      <c r="F19" s="51"/>
      <c r="G19" s="53"/>
      <c r="H19" s="17"/>
      <c r="I19" s="52"/>
      <c r="K19" s="25"/>
      <c r="L19" s="77" t="s">
        <v>43</v>
      </c>
      <c r="M19" s="78" t="s">
        <v>109</v>
      </c>
      <c r="N19" s="25"/>
      <c r="O19" s="25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</row>
    <row r="20" spans="2:55" ht="21" customHeight="1">
      <c r="B20" s="8">
        <v>12</v>
      </c>
      <c r="C20" s="23"/>
      <c r="D20" s="23"/>
      <c r="E20" s="90"/>
      <c r="F20" s="51"/>
      <c r="G20" s="53"/>
      <c r="H20" s="17"/>
      <c r="I20" s="52"/>
      <c r="K20" s="25"/>
      <c r="M20" s="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</row>
    <row r="21" spans="2:55" ht="21" customHeight="1">
      <c r="B21" s="8">
        <v>13</v>
      </c>
      <c r="C21" s="23"/>
      <c r="D21" s="23"/>
      <c r="E21" s="90"/>
      <c r="F21" s="51"/>
      <c r="G21" s="53"/>
      <c r="H21" s="17"/>
      <c r="I21" s="52"/>
      <c r="M21" s="15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</row>
    <row r="22" spans="2:55" ht="21" customHeight="1">
      <c r="B22" s="7">
        <v>14</v>
      </c>
      <c r="C22" s="23"/>
      <c r="D22" s="23"/>
      <c r="E22" s="90"/>
      <c r="F22" s="51"/>
      <c r="G22" s="53"/>
      <c r="H22" s="17"/>
      <c r="I22" s="52"/>
      <c r="M22" s="15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</row>
    <row r="23" spans="2:55" ht="21" customHeight="1">
      <c r="B23" s="7">
        <v>15</v>
      </c>
      <c r="C23" s="23"/>
      <c r="D23" s="23"/>
      <c r="E23" s="90"/>
      <c r="F23" s="51"/>
      <c r="G23" s="53"/>
      <c r="H23" s="17"/>
      <c r="I23" s="52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</row>
    <row r="24" spans="2:55" ht="21" customHeight="1">
      <c r="B24" s="8">
        <v>16</v>
      </c>
      <c r="C24" s="23"/>
      <c r="D24" s="23"/>
      <c r="E24" s="90"/>
      <c r="F24" s="51"/>
      <c r="G24" s="53"/>
      <c r="H24" s="17"/>
      <c r="I24" s="52"/>
    </row>
    <row r="25" spans="2:55" ht="21" customHeight="1">
      <c r="B25" s="8">
        <v>17</v>
      </c>
      <c r="C25" s="23"/>
      <c r="D25" s="23"/>
      <c r="E25" s="90"/>
      <c r="F25" s="51"/>
      <c r="G25" s="53"/>
      <c r="H25" s="17"/>
      <c r="I25" s="52"/>
    </row>
    <row r="26" spans="2:55" ht="21" customHeight="1">
      <c r="B26" s="7">
        <v>18</v>
      </c>
      <c r="C26" s="23"/>
      <c r="D26" s="23"/>
      <c r="E26" s="90"/>
      <c r="F26" s="51"/>
      <c r="G26" s="53"/>
      <c r="H26" s="17"/>
      <c r="I26" s="52"/>
    </row>
    <row r="27" spans="2:55" ht="21" customHeight="1">
      <c r="B27" s="8">
        <v>19</v>
      </c>
      <c r="C27" s="23"/>
      <c r="D27" s="23"/>
      <c r="E27" s="90"/>
      <c r="F27" s="51"/>
      <c r="G27" s="53"/>
      <c r="H27" s="17"/>
      <c r="I27" s="52"/>
    </row>
    <row r="28" spans="2:55" ht="21" customHeight="1">
      <c r="B28" s="8">
        <v>20</v>
      </c>
      <c r="C28" s="23"/>
      <c r="D28" s="23"/>
      <c r="E28" s="90"/>
      <c r="F28" s="51"/>
      <c r="G28" s="53"/>
      <c r="H28" s="17"/>
      <c r="I28" s="52"/>
    </row>
    <row r="29" spans="2:55" ht="21" customHeight="1">
      <c r="B29" s="8">
        <v>21</v>
      </c>
      <c r="C29" s="23"/>
      <c r="D29" s="23"/>
      <c r="E29" s="90"/>
      <c r="F29" s="51"/>
      <c r="G29" s="53"/>
      <c r="H29" s="17"/>
      <c r="I29" s="52"/>
    </row>
    <row r="30" spans="2:55" ht="21" customHeight="1">
      <c r="B30" s="8">
        <v>22</v>
      </c>
      <c r="C30" s="23"/>
      <c r="D30" s="23"/>
      <c r="E30" s="90"/>
      <c r="F30" s="51"/>
      <c r="G30" s="53"/>
      <c r="H30" s="17"/>
      <c r="I30" s="52"/>
    </row>
    <row r="31" spans="2:55" ht="21" customHeight="1">
      <c r="B31" s="8">
        <v>23</v>
      </c>
      <c r="C31" s="23"/>
      <c r="D31" s="23"/>
      <c r="E31" s="90"/>
      <c r="F31" s="51"/>
      <c r="G31" s="53"/>
      <c r="H31" s="17"/>
      <c r="I31" s="52"/>
    </row>
    <row r="32" spans="2:55" ht="21" customHeight="1">
      <c r="B32" s="8">
        <v>24</v>
      </c>
      <c r="C32" s="23"/>
      <c r="D32" s="23"/>
      <c r="E32" s="90"/>
      <c r="F32" s="51"/>
      <c r="G32" s="53"/>
      <c r="H32" s="17"/>
      <c r="I32" s="52"/>
    </row>
    <row r="33" spans="2:11" ht="21" customHeight="1">
      <c r="B33" s="8">
        <v>25</v>
      </c>
      <c r="C33" s="23"/>
      <c r="D33" s="23"/>
      <c r="E33" s="90"/>
      <c r="F33" s="51"/>
      <c r="G33" s="53"/>
      <c r="H33" s="17"/>
      <c r="I33" s="52"/>
    </row>
    <row r="34" spans="2:11" ht="21" customHeight="1">
      <c r="B34" s="8">
        <v>26</v>
      </c>
      <c r="C34" s="23"/>
      <c r="D34" s="23"/>
      <c r="E34" s="90"/>
      <c r="F34" s="51"/>
      <c r="G34" s="53"/>
      <c r="H34" s="17"/>
      <c r="I34" s="52"/>
    </row>
    <row r="35" spans="2:11" ht="21" customHeight="1">
      <c r="B35" s="8">
        <v>27</v>
      </c>
      <c r="C35" s="23"/>
      <c r="D35" s="23"/>
      <c r="E35" s="90"/>
      <c r="F35" s="51"/>
      <c r="G35" s="53"/>
      <c r="H35" s="17"/>
      <c r="I35" s="52"/>
    </row>
    <row r="36" spans="2:11" ht="21" customHeight="1">
      <c r="B36" s="8">
        <v>28</v>
      </c>
      <c r="C36" s="23"/>
      <c r="D36" s="23"/>
      <c r="E36" s="90"/>
      <c r="F36" s="51"/>
      <c r="G36" s="53"/>
      <c r="H36" s="17"/>
      <c r="I36" s="52"/>
    </row>
    <row r="37" spans="2:11" ht="21" customHeight="1">
      <c r="B37" s="8">
        <v>29</v>
      </c>
      <c r="C37" s="23"/>
      <c r="D37" s="23"/>
      <c r="E37" s="90"/>
      <c r="F37" s="51"/>
      <c r="G37" s="53"/>
      <c r="H37" s="17"/>
      <c r="I37" s="52"/>
    </row>
    <row r="38" spans="2:11" ht="21" customHeight="1">
      <c r="B38" s="8">
        <v>30</v>
      </c>
      <c r="C38" s="23"/>
      <c r="D38" s="23"/>
      <c r="E38" s="90"/>
      <c r="F38" s="51"/>
      <c r="G38" s="53"/>
      <c r="H38" s="17"/>
      <c r="I38" s="52"/>
    </row>
    <row r="39" spans="2:11" ht="21" customHeight="1">
      <c r="B39" s="3" t="s">
        <v>8</v>
      </c>
      <c r="C39" s="2" t="s">
        <v>9</v>
      </c>
      <c r="D39" s="2" t="s">
        <v>10</v>
      </c>
      <c r="E39" s="30" t="s">
        <v>29</v>
      </c>
      <c r="F39" s="5">
        <v>6</v>
      </c>
      <c r="G39" s="18" t="s">
        <v>15</v>
      </c>
      <c r="H39" s="13">
        <v>601</v>
      </c>
      <c r="I39" s="4"/>
    </row>
    <row r="40" spans="2:11" ht="21" customHeight="1">
      <c r="B40" s="3" t="s">
        <v>11</v>
      </c>
      <c r="C40" s="2" t="s">
        <v>9</v>
      </c>
      <c r="D40" s="2" t="s">
        <v>14</v>
      </c>
      <c r="E40" s="30" t="s">
        <v>30</v>
      </c>
      <c r="F40" s="5">
        <v>5</v>
      </c>
      <c r="G40" s="18" t="s">
        <v>15</v>
      </c>
      <c r="H40" s="13">
        <v>601</v>
      </c>
      <c r="I40" s="4"/>
    </row>
    <row r="41" spans="2:11" ht="21" customHeight="1">
      <c r="B41" s="3" t="s">
        <v>12</v>
      </c>
      <c r="C41" s="2" t="s">
        <v>13</v>
      </c>
      <c r="D41" s="2" t="s">
        <v>31</v>
      </c>
      <c r="E41" s="30" t="s">
        <v>32</v>
      </c>
      <c r="F41" s="5">
        <v>4</v>
      </c>
      <c r="G41" s="18" t="s">
        <v>16</v>
      </c>
      <c r="H41" s="13">
        <v>401</v>
      </c>
      <c r="I41" s="4"/>
    </row>
    <row r="42" spans="2:11" ht="21" customHeight="1">
      <c r="B42" s="3" t="s">
        <v>23</v>
      </c>
      <c r="C42" s="2" t="s">
        <v>17</v>
      </c>
      <c r="D42" s="2" t="s">
        <v>33</v>
      </c>
      <c r="E42" s="30" t="s">
        <v>34</v>
      </c>
      <c r="F42" s="5">
        <v>4</v>
      </c>
      <c r="G42" s="18" t="s">
        <v>16</v>
      </c>
      <c r="H42" s="13">
        <v>401</v>
      </c>
      <c r="I42" s="4"/>
    </row>
    <row r="43" spans="2:11" ht="21" customHeight="1">
      <c r="B43" s="3" t="s">
        <v>24</v>
      </c>
      <c r="C43" s="2" t="s">
        <v>17</v>
      </c>
      <c r="D43" s="2" t="s">
        <v>35</v>
      </c>
      <c r="E43" s="30" t="s">
        <v>36</v>
      </c>
      <c r="F43" s="5">
        <v>4</v>
      </c>
      <c r="G43" s="18" t="s">
        <v>16</v>
      </c>
      <c r="H43" s="13">
        <v>402</v>
      </c>
      <c r="I43" s="4"/>
    </row>
    <row r="44" spans="2:11" ht="21" customHeight="1">
      <c r="B44" s="3" t="s">
        <v>25</v>
      </c>
      <c r="C44" s="2" t="s">
        <v>26</v>
      </c>
      <c r="D44" s="2" t="s">
        <v>27</v>
      </c>
      <c r="E44" s="30" t="s">
        <v>37</v>
      </c>
      <c r="F44" s="5">
        <v>2</v>
      </c>
      <c r="G44" s="18" t="s">
        <v>16</v>
      </c>
      <c r="H44" s="13">
        <v>402</v>
      </c>
      <c r="I44" s="6"/>
    </row>
    <row r="45" spans="2:11" ht="21" customHeight="1">
      <c r="B45" s="12"/>
      <c r="C45" s="10"/>
      <c r="D45" s="10"/>
      <c r="E45" s="10"/>
      <c r="F45" s="10"/>
      <c r="G45" s="10"/>
      <c r="H45" s="10"/>
      <c r="I45" s="10"/>
    </row>
    <row r="46" spans="2:11" s="14" customFormat="1" ht="21" customHeight="1">
      <c r="B46" s="37"/>
      <c r="C46" s="38"/>
      <c r="D46" s="38"/>
      <c r="E46" s="38"/>
      <c r="F46" s="38"/>
      <c r="G46" s="38"/>
      <c r="H46" s="38"/>
      <c r="I46" s="38"/>
    </row>
    <row r="47" spans="2:11" s="14" customFormat="1" ht="21" customHeight="1">
      <c r="B47" s="37"/>
      <c r="C47" s="38"/>
      <c r="D47" s="38"/>
      <c r="E47" s="38"/>
      <c r="F47" s="38"/>
      <c r="G47" s="38"/>
      <c r="H47" s="38"/>
      <c r="I47" s="38"/>
    </row>
    <row r="48" spans="2:11" s="14" customFormat="1" ht="23.25" customHeight="1">
      <c r="B48" s="37"/>
      <c r="C48" s="38"/>
      <c r="D48" s="11"/>
      <c r="E48" s="11"/>
      <c r="F48" s="11"/>
      <c r="G48" s="11"/>
      <c r="H48" s="11"/>
      <c r="I48" s="11"/>
      <c r="J48" s="1"/>
      <c r="K48" s="1"/>
    </row>
    <row r="49" spans="2:11" s="14" customFormat="1" ht="23.25" customHeight="1">
      <c r="B49" s="37"/>
      <c r="C49" s="38"/>
      <c r="D49" s="11"/>
      <c r="E49" s="11"/>
      <c r="F49" s="11"/>
      <c r="G49" s="11"/>
      <c r="H49" s="11"/>
      <c r="I49" s="11"/>
      <c r="J49" s="1"/>
      <c r="K49" s="1"/>
    </row>
    <row r="50" spans="2:11" s="14" customFormat="1" ht="13.9" customHeight="1">
      <c r="C50" s="96"/>
      <c r="D50" s="97"/>
      <c r="E50" s="97"/>
      <c r="F50" s="97"/>
      <c r="G50" s="97"/>
      <c r="H50" s="65">
        <f>COUNTIF($H$9:$H$38,H9)</f>
        <v>0</v>
      </c>
      <c r="I50" s="97"/>
      <c r="J50" s="1"/>
      <c r="K50" s="1"/>
    </row>
    <row r="51" spans="2:11" s="14" customFormat="1" ht="13.9" customHeight="1">
      <c r="C51" s="96"/>
      <c r="D51" s="97"/>
      <c r="E51" s="97"/>
      <c r="F51" s="97"/>
      <c r="G51" s="97"/>
      <c r="H51" s="65">
        <f t="shared" ref="H51:H79" si="0">COUNTIF($H$9:$H$38,H10)</f>
        <v>0</v>
      </c>
      <c r="I51" s="97"/>
      <c r="J51" s="1"/>
      <c r="K51" s="1"/>
    </row>
    <row r="52" spans="2:11" s="14" customFormat="1" ht="13.9" customHeight="1">
      <c r="C52" s="96"/>
      <c r="D52" s="97"/>
      <c r="E52" s="97"/>
      <c r="F52" s="97"/>
      <c r="G52" s="97"/>
      <c r="H52" s="65">
        <f t="shared" si="0"/>
        <v>0</v>
      </c>
      <c r="I52" s="97"/>
      <c r="J52" s="1"/>
      <c r="K52" s="1"/>
    </row>
    <row r="53" spans="2:11" s="14" customFormat="1" ht="13.9" customHeight="1">
      <c r="C53" s="96"/>
      <c r="D53" s="97"/>
      <c r="E53" s="97"/>
      <c r="F53" s="97"/>
      <c r="G53" s="97"/>
      <c r="H53" s="65">
        <f t="shared" si="0"/>
        <v>0</v>
      </c>
      <c r="I53" s="97"/>
      <c r="J53" s="1"/>
      <c r="K53" s="1"/>
    </row>
    <row r="54" spans="2:11" s="14" customFormat="1" ht="13.9" customHeight="1">
      <c r="C54" s="96"/>
      <c r="D54" s="97"/>
      <c r="E54" s="97"/>
      <c r="F54" s="97"/>
      <c r="G54" s="97"/>
      <c r="H54" s="65">
        <f t="shared" si="0"/>
        <v>0</v>
      </c>
      <c r="I54" s="97"/>
      <c r="J54" s="1"/>
      <c r="K54" s="1"/>
    </row>
    <row r="55" spans="2:11" s="14" customFormat="1" ht="13.9" customHeight="1">
      <c r="C55" s="96"/>
      <c r="D55" s="97"/>
      <c r="E55" s="97"/>
      <c r="F55" s="97"/>
      <c r="G55" s="97"/>
      <c r="H55" s="65">
        <f t="shared" si="0"/>
        <v>0</v>
      </c>
      <c r="I55" s="97"/>
      <c r="J55" s="1"/>
      <c r="K55" s="1"/>
    </row>
    <row r="56" spans="2:11" s="14" customFormat="1" ht="13.9" customHeight="1">
      <c r="C56" s="96"/>
      <c r="D56" s="97"/>
      <c r="E56" s="97"/>
      <c r="F56" s="97"/>
      <c r="G56" s="97"/>
      <c r="H56" s="65">
        <f t="shared" si="0"/>
        <v>0</v>
      </c>
      <c r="I56" s="97"/>
      <c r="J56" s="1"/>
      <c r="K56" s="1"/>
    </row>
    <row r="57" spans="2:11" s="14" customFormat="1" ht="13.9" customHeight="1">
      <c r="C57" s="96"/>
      <c r="D57" s="97"/>
      <c r="E57" s="97"/>
      <c r="F57" s="97"/>
      <c r="G57" s="97"/>
      <c r="H57" s="65">
        <f t="shared" si="0"/>
        <v>0</v>
      </c>
      <c r="I57" s="97"/>
      <c r="J57" s="1"/>
      <c r="K57" s="1"/>
    </row>
    <row r="58" spans="2:11" s="14" customFormat="1" ht="13.9" customHeight="1">
      <c r="C58" s="96"/>
      <c r="D58" s="97"/>
      <c r="E58" s="97"/>
      <c r="F58" s="97"/>
      <c r="G58" s="97"/>
      <c r="H58" s="65">
        <f t="shared" si="0"/>
        <v>0</v>
      </c>
      <c r="I58" s="97"/>
      <c r="J58" s="1"/>
      <c r="K58" s="1"/>
    </row>
    <row r="59" spans="2:11" s="14" customFormat="1" ht="13.9" customHeight="1">
      <c r="C59" s="96"/>
      <c r="D59" s="97"/>
      <c r="E59" s="97"/>
      <c r="F59" s="97"/>
      <c r="G59" s="97"/>
      <c r="H59" s="65">
        <f t="shared" si="0"/>
        <v>0</v>
      </c>
      <c r="I59" s="97"/>
      <c r="J59" s="1"/>
      <c r="K59" s="1"/>
    </row>
    <row r="60" spans="2:11" s="14" customFormat="1" ht="13.9" customHeight="1">
      <c r="C60" s="96"/>
      <c r="D60" s="97"/>
      <c r="E60" s="97"/>
      <c r="F60" s="97"/>
      <c r="G60" s="97"/>
      <c r="H60" s="65">
        <f t="shared" si="0"/>
        <v>0</v>
      </c>
      <c r="I60" s="97"/>
      <c r="J60" s="1"/>
      <c r="K60" s="1"/>
    </row>
    <row r="61" spans="2:11" s="14" customFormat="1" ht="13.9" customHeight="1">
      <c r="C61" s="96"/>
      <c r="D61" s="97"/>
      <c r="E61" s="97"/>
      <c r="F61" s="97"/>
      <c r="G61" s="97"/>
      <c r="H61" s="65">
        <f t="shared" si="0"/>
        <v>0</v>
      </c>
      <c r="I61" s="97"/>
      <c r="J61" s="1"/>
      <c r="K61" s="1"/>
    </row>
    <row r="62" spans="2:11" s="14" customFormat="1" ht="13.9" customHeight="1">
      <c r="C62" s="96"/>
      <c r="D62" s="97"/>
      <c r="E62" s="97"/>
      <c r="F62" s="97"/>
      <c r="G62" s="97"/>
      <c r="H62" s="65">
        <f t="shared" si="0"/>
        <v>0</v>
      </c>
      <c r="I62" s="97"/>
      <c r="J62" s="1"/>
      <c r="K62" s="1"/>
    </row>
    <row r="63" spans="2:11" s="14" customFormat="1" ht="13.9" customHeight="1">
      <c r="C63" s="96"/>
      <c r="D63" s="97"/>
      <c r="E63" s="97"/>
      <c r="F63" s="97"/>
      <c r="G63" s="97"/>
      <c r="H63" s="65">
        <f t="shared" si="0"/>
        <v>0</v>
      </c>
      <c r="I63" s="97"/>
      <c r="J63" s="1"/>
      <c r="K63" s="1"/>
    </row>
    <row r="64" spans="2:11" s="14" customFormat="1" ht="13.9" customHeight="1">
      <c r="C64" s="96"/>
      <c r="D64" s="97"/>
      <c r="E64" s="97"/>
      <c r="F64" s="97"/>
      <c r="G64" s="97"/>
      <c r="H64" s="65">
        <f t="shared" si="0"/>
        <v>0</v>
      </c>
      <c r="I64" s="97"/>
      <c r="J64" s="1"/>
      <c r="K64" s="1"/>
    </row>
    <row r="65" spans="3:11" s="14" customFormat="1" ht="13.9" customHeight="1">
      <c r="C65" s="96"/>
      <c r="D65" s="97"/>
      <c r="E65" s="97"/>
      <c r="F65" s="97"/>
      <c r="G65" s="97"/>
      <c r="H65" s="65">
        <f t="shared" si="0"/>
        <v>0</v>
      </c>
      <c r="I65" s="97"/>
      <c r="J65" s="1"/>
      <c r="K65" s="1"/>
    </row>
    <row r="66" spans="3:11" s="14" customFormat="1" ht="13.9" customHeight="1">
      <c r="C66" s="96"/>
      <c r="D66" s="97"/>
      <c r="E66" s="97"/>
      <c r="F66" s="97"/>
      <c r="G66" s="97"/>
      <c r="H66" s="65">
        <f t="shared" si="0"/>
        <v>0</v>
      </c>
      <c r="I66" s="97"/>
      <c r="J66" s="1"/>
      <c r="K66" s="1"/>
    </row>
    <row r="67" spans="3:11" s="14" customFormat="1" ht="13.9" customHeight="1">
      <c r="C67" s="96"/>
      <c r="D67" s="97"/>
      <c r="E67" s="97"/>
      <c r="F67" s="97"/>
      <c r="G67" s="97"/>
      <c r="H67" s="65">
        <f t="shared" si="0"/>
        <v>0</v>
      </c>
      <c r="I67" s="97"/>
      <c r="J67" s="1"/>
      <c r="K67" s="1"/>
    </row>
    <row r="68" spans="3:11" s="14" customFormat="1" ht="13.9" customHeight="1">
      <c r="C68" s="96"/>
      <c r="D68" s="97"/>
      <c r="E68" s="97"/>
      <c r="F68" s="97"/>
      <c r="G68" s="97"/>
      <c r="H68" s="65">
        <f t="shared" si="0"/>
        <v>0</v>
      </c>
      <c r="I68" s="97"/>
      <c r="J68" s="1"/>
      <c r="K68" s="1"/>
    </row>
    <row r="69" spans="3:11" s="14" customFormat="1" ht="13.9" customHeight="1">
      <c r="C69" s="96"/>
      <c r="D69" s="97"/>
      <c r="E69" s="97"/>
      <c r="F69" s="97"/>
      <c r="G69" s="97"/>
      <c r="H69" s="65">
        <f t="shared" si="0"/>
        <v>0</v>
      </c>
      <c r="I69" s="97"/>
      <c r="J69" s="1"/>
      <c r="K69" s="1"/>
    </row>
    <row r="70" spans="3:11" s="14" customFormat="1" ht="13.9" customHeight="1">
      <c r="C70" s="96"/>
      <c r="D70" s="97"/>
      <c r="E70" s="97"/>
      <c r="F70" s="97"/>
      <c r="G70" s="97"/>
      <c r="H70" s="65">
        <f t="shared" si="0"/>
        <v>0</v>
      </c>
      <c r="I70" s="97"/>
      <c r="J70" s="1"/>
      <c r="K70" s="1"/>
    </row>
    <row r="71" spans="3:11" s="14" customFormat="1" ht="13.9" customHeight="1">
      <c r="C71" s="96"/>
      <c r="D71" s="97"/>
      <c r="E71" s="97"/>
      <c r="F71" s="97"/>
      <c r="G71" s="97"/>
      <c r="H71" s="65">
        <f t="shared" si="0"/>
        <v>0</v>
      </c>
      <c r="I71" s="97"/>
      <c r="J71" s="1"/>
      <c r="K71" s="1"/>
    </row>
    <row r="72" spans="3:11" s="14" customFormat="1" ht="13.9" customHeight="1">
      <c r="C72" s="96"/>
      <c r="D72" s="97"/>
      <c r="E72" s="97"/>
      <c r="F72" s="97"/>
      <c r="G72" s="97"/>
      <c r="H72" s="65">
        <f t="shared" si="0"/>
        <v>0</v>
      </c>
      <c r="I72" s="97"/>
      <c r="J72" s="1"/>
      <c r="K72" s="1"/>
    </row>
    <row r="73" spans="3:11" s="14" customFormat="1" ht="13.9" customHeight="1">
      <c r="C73" s="96"/>
      <c r="D73" s="97"/>
      <c r="E73" s="97"/>
      <c r="F73" s="97"/>
      <c r="G73" s="97"/>
      <c r="H73" s="65">
        <f t="shared" si="0"/>
        <v>0</v>
      </c>
      <c r="I73" s="97"/>
      <c r="J73" s="1"/>
      <c r="K73" s="1"/>
    </row>
    <row r="74" spans="3:11" s="14" customFormat="1" ht="13.9" customHeight="1">
      <c r="C74" s="96"/>
      <c r="D74" s="97"/>
      <c r="E74" s="97"/>
      <c r="F74" s="97"/>
      <c r="G74" s="97"/>
      <c r="H74" s="65">
        <f t="shared" si="0"/>
        <v>0</v>
      </c>
      <c r="I74" s="97"/>
      <c r="J74" s="1"/>
      <c r="K74" s="1"/>
    </row>
    <row r="75" spans="3:11" s="14" customFormat="1" ht="13.9" customHeight="1">
      <c r="C75" s="96"/>
      <c r="D75" s="97"/>
      <c r="E75" s="97"/>
      <c r="F75" s="97"/>
      <c r="G75" s="97"/>
      <c r="H75" s="65">
        <f t="shared" si="0"/>
        <v>0</v>
      </c>
      <c r="I75" s="97"/>
      <c r="J75" s="1"/>
      <c r="K75" s="1"/>
    </row>
    <row r="76" spans="3:11" s="14" customFormat="1" ht="13.9" customHeight="1">
      <c r="C76" s="96"/>
      <c r="D76" s="97"/>
      <c r="E76" s="97"/>
      <c r="F76" s="97"/>
      <c r="G76" s="97"/>
      <c r="H76" s="65">
        <f t="shared" si="0"/>
        <v>0</v>
      </c>
      <c r="I76" s="97"/>
      <c r="J76" s="1"/>
      <c r="K76" s="1"/>
    </row>
    <row r="77" spans="3:11" s="14" customFormat="1" ht="13.9" customHeight="1">
      <c r="C77" s="96"/>
      <c r="D77" s="97"/>
      <c r="E77" s="97"/>
      <c r="F77" s="97"/>
      <c r="G77" s="97"/>
      <c r="H77" s="65">
        <f t="shared" si="0"/>
        <v>0</v>
      </c>
      <c r="I77" s="97"/>
      <c r="J77" s="1"/>
      <c r="K77" s="1"/>
    </row>
    <row r="78" spans="3:11" s="14" customFormat="1" ht="13.9" customHeight="1">
      <c r="C78" s="96"/>
      <c r="D78" s="97"/>
      <c r="E78" s="97"/>
      <c r="F78" s="97"/>
      <c r="G78" s="97"/>
      <c r="H78" s="65">
        <f t="shared" si="0"/>
        <v>0</v>
      </c>
      <c r="I78" s="97"/>
      <c r="J78" s="1"/>
      <c r="K78" s="1"/>
    </row>
    <row r="79" spans="3:11" s="14" customFormat="1" ht="13.9" customHeight="1">
      <c r="C79" s="96"/>
      <c r="D79" s="97"/>
      <c r="E79" s="97"/>
      <c r="F79" s="97"/>
      <c r="G79" s="97"/>
      <c r="H79" s="65">
        <f t="shared" si="0"/>
        <v>0</v>
      </c>
      <c r="I79" s="97"/>
      <c r="J79" s="1"/>
      <c r="K79" s="1"/>
    </row>
    <row r="80" spans="3:11" s="14" customFormat="1" ht="13.9" customHeight="1">
      <c r="C80" s="96"/>
      <c r="D80" s="97"/>
      <c r="E80" s="97"/>
      <c r="F80" s="97"/>
      <c r="G80" s="97"/>
      <c r="H80" s="64"/>
      <c r="I80" s="97"/>
      <c r="J80" s="1"/>
      <c r="K80" s="1"/>
    </row>
    <row r="81" spans="3:11" s="14" customFormat="1" ht="13.9" customHeight="1">
      <c r="C81" s="96"/>
      <c r="D81" s="97"/>
      <c r="E81" s="97"/>
      <c r="F81" s="97"/>
      <c r="G81" s="97"/>
      <c r="H81" s="65">
        <f>COUNTIF($H$50:$H$79,"&gt;=3")+COUNTIF(H50:H79,1)</f>
        <v>0</v>
      </c>
      <c r="I81" s="97"/>
      <c r="J81" s="1"/>
      <c r="K81" s="1"/>
    </row>
    <row r="82" spans="3:11" s="14" customFormat="1" ht="13.9" customHeight="1">
      <c r="C82" s="96"/>
      <c r="D82" s="97"/>
      <c r="E82" s="97"/>
      <c r="F82" s="97"/>
      <c r="G82" s="97"/>
      <c r="H82" s="64"/>
      <c r="I82" s="97"/>
      <c r="J82" s="1"/>
      <c r="K82" s="1"/>
    </row>
    <row r="83" spans="3:11" s="14" customFormat="1" ht="13.9" customHeight="1">
      <c r="C83" s="96"/>
      <c r="D83" s="97"/>
      <c r="E83" s="97"/>
      <c r="F83" s="97"/>
      <c r="G83" s="97"/>
      <c r="H83" s="97"/>
      <c r="I83" s="97"/>
      <c r="J83" s="1"/>
      <c r="K83" s="1"/>
    </row>
    <row r="84" spans="3:11" s="14" customFormat="1" ht="13.9" customHeight="1">
      <c r="C84" s="96"/>
      <c r="D84" s="97"/>
      <c r="E84" s="97"/>
      <c r="F84" s="97"/>
      <c r="G84" s="97"/>
      <c r="H84" s="97"/>
      <c r="I84" s="97"/>
      <c r="J84" s="1"/>
      <c r="K84" s="1"/>
    </row>
    <row r="85" spans="3:11" s="14" customFormat="1" ht="13.9" customHeight="1">
      <c r="C85" s="96"/>
      <c r="D85" s="97"/>
      <c r="E85" s="97"/>
      <c r="F85" s="97"/>
      <c r="G85" s="97"/>
      <c r="H85" s="97"/>
      <c r="I85" s="97"/>
      <c r="J85" s="1"/>
      <c r="K85" s="1"/>
    </row>
    <row r="86" spans="3:11" s="14" customFormat="1" ht="13.9" customHeight="1">
      <c r="C86" s="96"/>
      <c r="D86" s="97"/>
      <c r="E86" s="97"/>
      <c r="F86" s="97"/>
      <c r="G86" s="97"/>
      <c r="H86" s="97"/>
      <c r="I86" s="97"/>
      <c r="J86" s="1"/>
      <c r="K86" s="1"/>
    </row>
    <row r="87" spans="3:11" s="14" customFormat="1">
      <c r="C87" s="96"/>
      <c r="D87" s="97"/>
      <c r="E87" s="97"/>
      <c r="F87" s="97"/>
      <c r="G87" s="97"/>
      <c r="H87" s="97"/>
      <c r="I87" s="97"/>
      <c r="J87" s="1"/>
      <c r="K87" s="1"/>
    </row>
    <row r="88" spans="3:11" s="14" customFormat="1">
      <c r="C88" s="96"/>
      <c r="D88" s="97"/>
      <c r="E88" s="97"/>
      <c r="F88" s="97"/>
      <c r="G88" s="97"/>
      <c r="H88" s="97"/>
      <c r="I88" s="97"/>
      <c r="J88" s="1"/>
      <c r="K88" s="1"/>
    </row>
    <row r="89" spans="3:11" s="14" customFormat="1">
      <c r="C89" s="96"/>
      <c r="D89" s="97"/>
      <c r="E89" s="97"/>
      <c r="F89" s="97"/>
      <c r="G89" s="97"/>
      <c r="H89" s="97"/>
      <c r="I89" s="97"/>
      <c r="J89" s="1"/>
      <c r="K89" s="1"/>
    </row>
    <row r="90" spans="3:11" s="14" customFormat="1">
      <c r="C90" s="96"/>
      <c r="D90" s="97"/>
      <c r="E90" s="97"/>
      <c r="F90" s="97"/>
      <c r="G90" s="97"/>
      <c r="H90" s="97"/>
      <c r="I90" s="97"/>
      <c r="J90" s="1"/>
      <c r="K90" s="1"/>
    </row>
    <row r="91" spans="3:11" s="14" customFormat="1">
      <c r="C91" s="96"/>
      <c r="D91" s="97"/>
      <c r="E91" s="97"/>
      <c r="F91" s="97"/>
      <c r="G91" s="97"/>
      <c r="H91" s="97"/>
      <c r="I91" s="97"/>
      <c r="J91" s="1"/>
      <c r="K91" s="1"/>
    </row>
    <row r="92" spans="3:11" s="14" customFormat="1">
      <c r="C92" s="96"/>
      <c r="D92" s="97"/>
      <c r="E92" s="97"/>
      <c r="F92" s="97"/>
      <c r="G92" s="97"/>
      <c r="H92" s="97"/>
      <c r="I92" s="97"/>
      <c r="J92" s="1"/>
      <c r="K92" s="1"/>
    </row>
    <row r="93" spans="3:11" s="14" customFormat="1">
      <c r="C93" s="96"/>
      <c r="D93" s="97"/>
      <c r="E93" s="97"/>
      <c r="F93" s="97"/>
      <c r="G93" s="97"/>
      <c r="H93" s="97"/>
      <c r="I93" s="97"/>
      <c r="J93" s="1"/>
      <c r="K93" s="1"/>
    </row>
    <row r="94" spans="3:11" s="14" customFormat="1">
      <c r="C94" s="96"/>
      <c r="D94" s="97"/>
      <c r="E94" s="97"/>
      <c r="F94" s="97"/>
      <c r="G94" s="97"/>
      <c r="H94" s="97"/>
      <c r="I94" s="97"/>
      <c r="J94" s="1"/>
      <c r="K94" s="1"/>
    </row>
    <row r="95" spans="3:11" s="14" customFormat="1">
      <c r="C95" s="96"/>
      <c r="D95" s="97"/>
      <c r="E95" s="97"/>
      <c r="F95" s="97"/>
      <c r="G95" s="97"/>
      <c r="H95" s="97"/>
      <c r="I95" s="97"/>
      <c r="J95" s="1"/>
      <c r="K95" s="1"/>
    </row>
    <row r="96" spans="3:11" s="14" customFormat="1">
      <c r="C96" s="96"/>
      <c r="D96" s="97"/>
      <c r="E96" s="97"/>
      <c r="F96" s="97"/>
      <c r="G96" s="97"/>
      <c r="H96" s="97"/>
      <c r="I96" s="97"/>
      <c r="J96" s="1"/>
      <c r="K96" s="1"/>
    </row>
    <row r="97" spans="3:11" s="14" customFormat="1">
      <c r="C97" s="96"/>
      <c r="D97" s="97"/>
      <c r="E97" s="97"/>
      <c r="F97" s="97"/>
      <c r="G97" s="97"/>
      <c r="H97" s="97"/>
      <c r="I97" s="97"/>
      <c r="J97" s="1"/>
      <c r="K97" s="1"/>
    </row>
    <row r="98" spans="3:11" s="14" customFormat="1"/>
    <row r="99" spans="3:11" s="14" customFormat="1"/>
  </sheetData>
  <sheetProtection algorithmName="SHA-512" hashValue="8Jr9Rr7utyeA7Zkdne6LRWX/Q+gdQQXkthR4ONNhTpDM8h2BxmtN3n05LP4hv8zWOmy5SXYt5K+ZjqmK5i6EKQ==" saltValue="wMwq5FgfQ4wczu+60zYpsQ==" spinCount="100000" sheet="1" objects="1" scenarios="1"/>
  <protectedRanges>
    <protectedRange sqref="B39:I44" name="範囲5"/>
    <protectedRange sqref="L17:L45 J3:P3 L4:L15 M4:M43 L1:R2 N4:R45" name="範囲4"/>
    <protectedRange sqref="I9:I38" name="範囲3_2"/>
    <protectedRange sqref="C9:F38" name="範囲2_2"/>
    <protectedRange sqref="D6:I6" name="範囲1_2"/>
  </protectedRanges>
  <mergeCells count="10">
    <mergeCell ref="B1:I1"/>
    <mergeCell ref="B6:C6"/>
    <mergeCell ref="K10:K16"/>
    <mergeCell ref="I7:I8"/>
    <mergeCell ref="B7:B8"/>
    <mergeCell ref="E7:E8"/>
    <mergeCell ref="F7:F8"/>
    <mergeCell ref="E3:F3"/>
    <mergeCell ref="D6:E6"/>
    <mergeCell ref="F6:I6"/>
  </mergeCells>
  <phoneticPr fontId="3"/>
  <conditionalFormatting sqref="H9:H38">
    <cfRule type="expression" dxfId="24" priority="1">
      <formula>COUNTIF($H$9:$H$38,H9)&lt;&gt;2</formula>
    </cfRule>
  </conditionalFormatting>
  <dataValidations count="8">
    <dataValidation type="list" allowBlank="1" showInputMessage="1" showErrorMessage="1" sqref="G10:G38 G9">
      <formula1>種目3</formula1>
    </dataValidation>
    <dataValidation imeMode="fullAlpha" allowBlank="1" showInputMessage="1" showErrorMessage="1" sqref="F9:F38"/>
    <dataValidation imeMode="halfKatakana" allowBlank="1" showInputMessage="1" showErrorMessage="1" sqref="E9:E38"/>
    <dataValidation allowBlank="1" promptTitle="入力は" prompt="姓のみを入力してください" sqref="E39:E44"/>
    <dataValidation imeMode="on" allowBlank="1" showInputMessage="1" showErrorMessage="1" sqref="C39:D44"/>
    <dataValidation imeMode="halfAlpha" allowBlank="1" showInputMessage="1" showErrorMessage="1" sqref="B9:B38"/>
    <dataValidation imeMode="hiragana" allowBlank="1" showInputMessage="1" showErrorMessage="1" sqref="M14 M8 D6 C9:D38"/>
    <dataValidation type="list" allowBlank="1" showInputMessage="1" showErrorMessage="1" sqref="H9:H38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BDDE"/>
  </sheetPr>
  <dimension ref="A1:R99"/>
  <sheetViews>
    <sheetView workbookViewId="0">
      <selection activeCell="C9" sqref="C9"/>
    </sheetView>
  </sheetViews>
  <sheetFormatPr defaultRowHeight="13.5"/>
  <cols>
    <col min="1" max="1" width="3.25" style="1" customWidth="1"/>
    <col min="2" max="2" width="4" style="1" customWidth="1"/>
    <col min="3" max="4" width="13.125" style="1" customWidth="1"/>
    <col min="5" max="5" width="14.625" style="1" customWidth="1"/>
    <col min="6" max="6" width="5.625" style="1" customWidth="1"/>
    <col min="7" max="8" width="11.5" style="1" customWidth="1"/>
    <col min="9" max="9" width="12.75" style="1" customWidth="1"/>
    <col min="10" max="10" width="0.875" customWidth="1"/>
    <col min="11" max="11" width="14" customWidth="1"/>
    <col min="12" max="12" width="4.625" customWidth="1"/>
  </cols>
  <sheetData>
    <row r="1" spans="2:18" ht="18.75">
      <c r="B1" s="144" t="s">
        <v>87</v>
      </c>
      <c r="C1" s="144"/>
      <c r="D1" s="144"/>
      <c r="E1" s="144"/>
      <c r="F1" s="144"/>
      <c r="G1" s="144"/>
      <c r="H1" s="144"/>
      <c r="I1" s="144"/>
      <c r="J1" s="1"/>
      <c r="K1" s="14"/>
      <c r="L1" s="14"/>
      <c r="M1" s="14"/>
      <c r="N1" s="14"/>
      <c r="O1" s="14"/>
      <c r="P1" s="14"/>
      <c r="Q1" s="14"/>
      <c r="R1" s="14"/>
    </row>
    <row r="2" spans="2:18">
      <c r="B2" s="44"/>
      <c r="C2" s="44"/>
      <c r="D2" s="44"/>
      <c r="E2" s="44"/>
      <c r="F2" s="44"/>
      <c r="G2" s="44"/>
      <c r="H2" s="44"/>
      <c r="I2" s="48"/>
      <c r="J2" s="1"/>
      <c r="K2" s="1"/>
      <c r="L2" s="14"/>
      <c r="M2" s="1"/>
      <c r="N2" s="14"/>
      <c r="O2" s="14"/>
      <c r="P2" s="14"/>
      <c r="Q2" s="14"/>
      <c r="R2" s="14"/>
    </row>
    <row r="3" spans="2:18" ht="28.5" customHeight="1">
      <c r="B3" s="44"/>
      <c r="C3" s="44"/>
      <c r="D3" s="44"/>
      <c r="E3" s="162" t="s">
        <v>159</v>
      </c>
      <c r="F3" s="162"/>
      <c r="G3" s="44"/>
      <c r="H3" s="44"/>
      <c r="I3" s="14"/>
      <c r="J3" s="1"/>
      <c r="K3" s="14"/>
      <c r="L3" s="14"/>
      <c r="M3" s="14"/>
      <c r="N3" s="14"/>
      <c r="O3" s="14"/>
      <c r="P3" s="14"/>
      <c r="Q3" s="14"/>
      <c r="R3" s="14"/>
    </row>
    <row r="4" spans="2:18" ht="9.9499999999999993" customHeight="1">
      <c r="B4" s="147"/>
      <c r="C4" s="147"/>
      <c r="D4" s="147"/>
      <c r="E4" s="147"/>
      <c r="F4" s="147"/>
      <c r="G4" s="147"/>
      <c r="H4" s="147"/>
      <c r="I4" s="147"/>
      <c r="J4" s="1"/>
      <c r="K4" s="1"/>
      <c r="L4" s="14"/>
      <c r="M4" s="1"/>
      <c r="N4" s="14"/>
      <c r="O4" s="14"/>
      <c r="P4" s="14"/>
      <c r="Q4" s="14"/>
      <c r="R4" s="14"/>
    </row>
    <row r="5" spans="2:18" ht="9.9499999999999993" customHeight="1">
      <c r="B5" s="44"/>
      <c r="C5" s="44"/>
      <c r="D5" s="44"/>
      <c r="E5" s="44"/>
      <c r="F5" s="44"/>
      <c r="G5" s="44"/>
      <c r="H5" s="45"/>
      <c r="I5" s="45"/>
      <c r="J5" s="1"/>
      <c r="K5" s="1"/>
      <c r="L5" s="1"/>
      <c r="M5" s="1"/>
      <c r="N5" s="1"/>
      <c r="O5" s="14"/>
      <c r="P5" s="14"/>
      <c r="Q5" s="14"/>
      <c r="R5" s="14"/>
    </row>
    <row r="6" spans="2:18" ht="21" customHeight="1">
      <c r="B6" s="145" t="s">
        <v>0</v>
      </c>
      <c r="C6" s="146"/>
      <c r="D6" s="157"/>
      <c r="E6" s="163"/>
      <c r="F6" s="155" t="s">
        <v>105</v>
      </c>
      <c r="G6" s="155"/>
      <c r="H6" s="155"/>
      <c r="I6" s="156"/>
      <c r="J6" s="1"/>
      <c r="K6" s="105" t="s">
        <v>154</v>
      </c>
      <c r="L6" s="14"/>
      <c r="M6" s="1"/>
      <c r="N6" s="14"/>
      <c r="O6" s="14"/>
      <c r="P6" s="14"/>
      <c r="Q6" s="14"/>
      <c r="R6" s="14"/>
    </row>
    <row r="7" spans="2:18" ht="21" customHeight="1">
      <c r="B7" s="148" t="s">
        <v>1</v>
      </c>
      <c r="C7" s="100" t="s">
        <v>2</v>
      </c>
      <c r="D7" s="101"/>
      <c r="E7" s="150" t="s">
        <v>110</v>
      </c>
      <c r="F7" s="152" t="s">
        <v>5</v>
      </c>
      <c r="G7" s="102" t="s">
        <v>40</v>
      </c>
      <c r="H7" s="103"/>
      <c r="I7" s="142" t="s">
        <v>7</v>
      </c>
      <c r="J7" s="1"/>
      <c r="K7" s="1"/>
      <c r="L7" s="14"/>
      <c r="M7" s="1"/>
      <c r="N7" s="14"/>
      <c r="O7" s="14"/>
      <c r="P7" s="14"/>
      <c r="Q7" s="14"/>
      <c r="R7" s="14"/>
    </row>
    <row r="8" spans="2:18" ht="21" customHeight="1">
      <c r="B8" s="149"/>
      <c r="C8" s="120" t="s">
        <v>3</v>
      </c>
      <c r="D8" s="120" t="s">
        <v>4</v>
      </c>
      <c r="E8" s="151"/>
      <c r="F8" s="153"/>
      <c r="G8" s="20" t="s">
        <v>6</v>
      </c>
      <c r="H8" s="21" t="s">
        <v>39</v>
      </c>
      <c r="I8" s="143"/>
      <c r="J8" s="1"/>
      <c r="K8" s="1"/>
      <c r="L8" s="27" t="s">
        <v>42</v>
      </c>
      <c r="M8" s="1"/>
      <c r="N8" s="14"/>
      <c r="O8" s="14"/>
      <c r="P8" s="14"/>
      <c r="Q8" s="14"/>
      <c r="R8" s="14"/>
    </row>
    <row r="9" spans="2:18" ht="21" customHeight="1">
      <c r="B9" s="9">
        <v>1</v>
      </c>
      <c r="C9" s="60"/>
      <c r="D9" s="60"/>
      <c r="E9" s="88"/>
      <c r="F9" s="56"/>
      <c r="G9" s="53"/>
      <c r="H9" s="17"/>
      <c r="I9" s="52"/>
      <c r="J9" s="1"/>
      <c r="K9" s="25"/>
      <c r="L9" s="14"/>
      <c r="M9" s="1"/>
      <c r="N9" s="1"/>
      <c r="O9" s="1"/>
      <c r="P9" s="1"/>
      <c r="Q9" s="1"/>
      <c r="R9" s="14"/>
    </row>
    <row r="10" spans="2:18" ht="21" customHeight="1">
      <c r="B10" s="8">
        <v>2</v>
      </c>
      <c r="C10" s="60"/>
      <c r="D10" s="60"/>
      <c r="E10" s="88"/>
      <c r="F10" s="56"/>
      <c r="G10" s="53"/>
      <c r="H10" s="17"/>
      <c r="I10" s="52"/>
      <c r="J10" s="1"/>
      <c r="K10" s="141" t="str">
        <f>IF($H$81=0,"","ランク番号が重複しています")</f>
        <v/>
      </c>
      <c r="L10" s="28" t="s">
        <v>43</v>
      </c>
      <c r="M10" s="16" t="s">
        <v>44</v>
      </c>
      <c r="N10" s="14"/>
      <c r="O10" s="14"/>
      <c r="P10" s="14"/>
      <c r="Q10" s="14"/>
      <c r="R10" s="14"/>
    </row>
    <row r="11" spans="2:18" ht="21" customHeight="1">
      <c r="B11" s="8">
        <v>3</v>
      </c>
      <c r="C11" s="60"/>
      <c r="D11" s="60"/>
      <c r="E11" s="88"/>
      <c r="F11" s="56"/>
      <c r="G11" s="53"/>
      <c r="H11" s="17"/>
      <c r="I11" s="52"/>
      <c r="J11" s="1"/>
      <c r="K11" s="141"/>
      <c r="L11" s="29" t="s">
        <v>43</v>
      </c>
      <c r="M11" s="22"/>
      <c r="N11" s="28" t="s">
        <v>38</v>
      </c>
      <c r="O11" s="24"/>
      <c r="P11" s="14"/>
      <c r="Q11" s="14"/>
      <c r="R11" s="14"/>
    </row>
    <row r="12" spans="2:18" ht="21" customHeight="1">
      <c r="B12" s="7">
        <v>4</v>
      </c>
      <c r="C12" s="60"/>
      <c r="D12" s="60"/>
      <c r="E12" s="88"/>
      <c r="F12" s="56"/>
      <c r="G12" s="53"/>
      <c r="H12" s="17"/>
      <c r="I12" s="52"/>
      <c r="J12" s="1"/>
      <c r="K12" s="141"/>
      <c r="L12" s="29"/>
      <c r="M12" s="39" t="s">
        <v>83</v>
      </c>
      <c r="N12" s="24"/>
      <c r="O12" s="24"/>
      <c r="P12" s="24"/>
      <c r="Q12" s="14"/>
      <c r="R12" s="14"/>
    </row>
    <row r="13" spans="2:18" ht="21" customHeight="1">
      <c r="B13" s="8">
        <v>5</v>
      </c>
      <c r="C13" s="60"/>
      <c r="D13" s="60"/>
      <c r="E13" s="88"/>
      <c r="F13" s="56"/>
      <c r="G13" s="53"/>
      <c r="H13" s="17"/>
      <c r="I13" s="52"/>
      <c r="J13" s="1"/>
      <c r="K13" s="141"/>
      <c r="L13" s="29" t="s">
        <v>43</v>
      </c>
      <c r="M13" s="66" t="s">
        <v>21</v>
      </c>
      <c r="N13" s="14"/>
      <c r="O13" s="14"/>
      <c r="P13" s="14"/>
      <c r="Q13" s="14"/>
      <c r="R13" s="14"/>
    </row>
    <row r="14" spans="2:18" ht="21" customHeight="1">
      <c r="B14" s="8">
        <v>6</v>
      </c>
      <c r="C14" s="60"/>
      <c r="D14" s="60"/>
      <c r="E14" s="88"/>
      <c r="F14" s="56"/>
      <c r="G14" s="53"/>
      <c r="H14" s="17"/>
      <c r="I14" s="52"/>
      <c r="J14" s="1"/>
      <c r="K14" s="141"/>
      <c r="L14" s="29" t="s">
        <v>43</v>
      </c>
      <c r="M14" s="66" t="s">
        <v>28</v>
      </c>
      <c r="N14" s="14"/>
      <c r="O14" s="14"/>
      <c r="P14" s="14"/>
      <c r="Q14" s="14"/>
      <c r="R14" s="14"/>
    </row>
    <row r="15" spans="2:18" ht="21" customHeight="1">
      <c r="B15" s="7">
        <v>7</v>
      </c>
      <c r="C15" s="60"/>
      <c r="D15" s="60"/>
      <c r="E15" s="88"/>
      <c r="F15" s="56"/>
      <c r="G15" s="53"/>
      <c r="H15" s="17"/>
      <c r="I15" s="52"/>
      <c r="J15" s="1"/>
      <c r="K15" s="141"/>
      <c r="L15" s="29" t="s">
        <v>43</v>
      </c>
      <c r="M15" s="66" t="s">
        <v>41</v>
      </c>
      <c r="N15" s="14"/>
      <c r="O15" s="14"/>
      <c r="P15" s="14"/>
      <c r="Q15" s="14"/>
      <c r="R15" s="14"/>
    </row>
    <row r="16" spans="2:18" ht="21" customHeight="1">
      <c r="B16" s="7">
        <v>8</v>
      </c>
      <c r="C16" s="60"/>
      <c r="D16" s="60"/>
      <c r="E16" s="89"/>
      <c r="F16" s="58"/>
      <c r="G16" s="53"/>
      <c r="H16" s="17"/>
      <c r="I16" s="52"/>
      <c r="J16" s="1"/>
      <c r="K16" s="141"/>
      <c r="L16" s="59" t="s">
        <v>43</v>
      </c>
      <c r="M16" s="71" t="s">
        <v>85</v>
      </c>
      <c r="N16" s="24"/>
      <c r="O16" s="24"/>
      <c r="P16" s="14"/>
      <c r="Q16" s="14"/>
      <c r="R16" s="14"/>
    </row>
    <row r="17" spans="2:18" ht="21" customHeight="1">
      <c r="B17" s="8">
        <v>9</v>
      </c>
      <c r="C17" s="60"/>
      <c r="D17" s="60"/>
      <c r="E17" s="90"/>
      <c r="F17" s="51"/>
      <c r="G17" s="53"/>
      <c r="H17" s="17"/>
      <c r="I17" s="52"/>
      <c r="J17" s="1"/>
      <c r="K17" s="141"/>
      <c r="L17" s="24"/>
      <c r="M17" s="66" t="s">
        <v>89</v>
      </c>
      <c r="N17" s="24"/>
      <c r="O17" s="24"/>
      <c r="P17" s="14"/>
      <c r="Q17" s="14"/>
      <c r="R17" s="14"/>
    </row>
    <row r="18" spans="2:18" ht="21" customHeight="1">
      <c r="B18" s="8">
        <v>10</v>
      </c>
      <c r="C18" s="60"/>
      <c r="D18" s="60"/>
      <c r="E18" s="90"/>
      <c r="F18" s="51"/>
      <c r="G18" s="53"/>
      <c r="H18" s="17"/>
      <c r="I18" s="52"/>
      <c r="J18" s="1"/>
      <c r="K18" s="14"/>
      <c r="L18" s="24"/>
      <c r="M18" s="66" t="s">
        <v>86</v>
      </c>
      <c r="N18" s="1"/>
      <c r="O18" s="1"/>
      <c r="P18" s="1"/>
      <c r="Q18" s="1"/>
      <c r="R18" s="14"/>
    </row>
    <row r="19" spans="2:18" ht="21" customHeight="1">
      <c r="B19" s="7">
        <v>11</v>
      </c>
      <c r="C19" s="60"/>
      <c r="D19" s="60"/>
      <c r="E19" s="90"/>
      <c r="F19" s="51"/>
      <c r="G19" s="53"/>
      <c r="H19" s="17"/>
      <c r="I19" s="52"/>
      <c r="J19" s="1"/>
      <c r="K19" s="14"/>
      <c r="L19" s="77" t="s">
        <v>43</v>
      </c>
      <c r="M19" s="78" t="s">
        <v>107</v>
      </c>
      <c r="N19" s="77"/>
      <c r="O19" s="78"/>
      <c r="P19" s="77"/>
      <c r="Q19" s="78"/>
      <c r="R19" s="77"/>
    </row>
    <row r="20" spans="2:18" ht="21" customHeight="1">
      <c r="B20" s="8">
        <v>12</v>
      </c>
      <c r="C20" s="60"/>
      <c r="D20" s="60"/>
      <c r="E20" s="90"/>
      <c r="F20" s="51"/>
      <c r="G20" s="53"/>
      <c r="H20" s="17"/>
      <c r="I20" s="52"/>
      <c r="J20" s="1"/>
      <c r="K20" s="14"/>
      <c r="L20" s="77" t="s">
        <v>43</v>
      </c>
      <c r="M20" s="78" t="s">
        <v>108</v>
      </c>
      <c r="N20" s="77"/>
      <c r="O20" s="78"/>
      <c r="P20" s="77"/>
      <c r="Q20" s="78"/>
      <c r="R20" s="77"/>
    </row>
    <row r="21" spans="2:18" ht="21" customHeight="1">
      <c r="B21" s="8">
        <v>13</v>
      </c>
      <c r="C21" s="60"/>
      <c r="D21" s="60"/>
      <c r="E21" s="90"/>
      <c r="F21" s="51"/>
      <c r="G21" s="53"/>
      <c r="H21" s="17"/>
      <c r="I21" s="52"/>
      <c r="J21" s="1"/>
      <c r="K21" s="14"/>
      <c r="L21" s="77" t="s">
        <v>43</v>
      </c>
      <c r="M21" s="78" t="s">
        <v>109</v>
      </c>
      <c r="N21" s="25"/>
      <c r="O21" s="25"/>
      <c r="P21" s="14"/>
      <c r="Q21" s="14"/>
      <c r="R21" s="14"/>
    </row>
    <row r="22" spans="2:18" ht="21" customHeight="1">
      <c r="B22" s="7">
        <v>14</v>
      </c>
      <c r="C22" s="60"/>
      <c r="D22" s="60"/>
      <c r="E22" s="90"/>
      <c r="F22" s="51"/>
      <c r="G22" s="53"/>
      <c r="H22" s="17"/>
      <c r="I22" s="52"/>
      <c r="J22" s="1"/>
      <c r="K22" s="14"/>
      <c r="L22" s="25"/>
      <c r="M22" s="15"/>
      <c r="N22" s="25"/>
      <c r="O22" s="25"/>
      <c r="P22" s="14"/>
      <c r="Q22" s="14"/>
      <c r="R22" s="14"/>
    </row>
    <row r="23" spans="2:18" ht="21" customHeight="1">
      <c r="B23" s="7">
        <v>15</v>
      </c>
      <c r="C23" s="60"/>
      <c r="D23" s="60"/>
      <c r="E23" s="90"/>
      <c r="F23" s="51"/>
      <c r="G23" s="53"/>
      <c r="H23" s="17"/>
      <c r="I23" s="52"/>
      <c r="J23" s="1"/>
      <c r="K23" s="14"/>
      <c r="L23" s="14"/>
      <c r="M23" s="1"/>
      <c r="N23" s="14"/>
      <c r="O23" s="14"/>
      <c r="P23" s="14"/>
      <c r="Q23" s="14"/>
      <c r="R23" s="14"/>
    </row>
    <row r="24" spans="2:18" ht="21" customHeight="1">
      <c r="B24" s="8">
        <v>16</v>
      </c>
      <c r="C24" s="60"/>
      <c r="D24" s="60"/>
      <c r="E24" s="90"/>
      <c r="F24" s="51"/>
      <c r="G24" s="53"/>
      <c r="H24" s="17"/>
      <c r="I24" s="52"/>
      <c r="J24" s="1"/>
      <c r="K24" s="14"/>
      <c r="L24" s="14"/>
      <c r="M24" s="14"/>
      <c r="N24" s="14"/>
      <c r="O24" s="14"/>
      <c r="P24" s="14"/>
      <c r="Q24" s="14"/>
      <c r="R24" s="14"/>
    </row>
    <row r="25" spans="2:18" ht="21" customHeight="1">
      <c r="B25" s="8">
        <v>17</v>
      </c>
      <c r="C25" s="60"/>
      <c r="D25" s="60"/>
      <c r="E25" s="90"/>
      <c r="F25" s="51"/>
      <c r="G25" s="53"/>
      <c r="H25" s="17"/>
      <c r="I25" s="52"/>
      <c r="J25" s="1"/>
      <c r="K25" s="14"/>
      <c r="L25" s="14"/>
      <c r="M25" s="1"/>
      <c r="N25" s="14"/>
      <c r="O25" s="14"/>
      <c r="P25" s="14"/>
      <c r="Q25" s="14"/>
      <c r="R25" s="14"/>
    </row>
    <row r="26" spans="2:18" ht="21" customHeight="1">
      <c r="B26" s="7">
        <v>18</v>
      </c>
      <c r="C26" s="60"/>
      <c r="D26" s="60"/>
      <c r="E26" s="90"/>
      <c r="F26" s="51"/>
      <c r="G26" s="53"/>
      <c r="H26" s="17"/>
      <c r="I26" s="52"/>
      <c r="J26" s="1"/>
      <c r="K26" s="14"/>
      <c r="L26" s="14"/>
      <c r="M26" s="15"/>
      <c r="N26" s="14"/>
      <c r="O26" s="14"/>
      <c r="P26" s="14"/>
      <c r="Q26" s="14"/>
      <c r="R26" s="14"/>
    </row>
    <row r="27" spans="2:18" ht="21" customHeight="1">
      <c r="B27" s="8">
        <v>19</v>
      </c>
      <c r="C27" s="60"/>
      <c r="D27" s="60"/>
      <c r="E27" s="90"/>
      <c r="F27" s="51"/>
      <c r="G27" s="53"/>
      <c r="H27" s="17"/>
      <c r="I27" s="52"/>
      <c r="J27" s="1"/>
      <c r="K27" s="14"/>
      <c r="L27" s="14"/>
      <c r="M27" s="15"/>
      <c r="N27" s="14"/>
      <c r="O27" s="14"/>
      <c r="P27" s="14"/>
      <c r="Q27" s="14"/>
      <c r="R27" s="14"/>
    </row>
    <row r="28" spans="2:18" ht="21" customHeight="1">
      <c r="B28" s="8">
        <v>20</v>
      </c>
      <c r="C28" s="60"/>
      <c r="D28" s="60"/>
      <c r="E28" s="90"/>
      <c r="F28" s="51"/>
      <c r="G28" s="53"/>
      <c r="H28" s="17"/>
      <c r="I28" s="52"/>
      <c r="J28" s="1"/>
      <c r="K28" s="14"/>
      <c r="L28" s="14"/>
      <c r="M28" s="14"/>
      <c r="N28" s="14"/>
      <c r="O28" s="14"/>
      <c r="P28" s="14"/>
      <c r="Q28" s="14"/>
      <c r="R28" s="14"/>
    </row>
    <row r="29" spans="2:18" ht="21" customHeight="1">
      <c r="B29" s="8">
        <v>21</v>
      </c>
      <c r="C29" s="60"/>
      <c r="D29" s="60"/>
      <c r="E29" s="90"/>
      <c r="F29" s="51"/>
      <c r="G29" s="53"/>
      <c r="H29" s="17"/>
      <c r="I29" s="52"/>
      <c r="J29" s="1"/>
      <c r="K29" s="14"/>
      <c r="L29" s="14"/>
      <c r="M29" s="14"/>
      <c r="N29" s="14"/>
      <c r="O29" s="14"/>
      <c r="P29" s="14"/>
      <c r="Q29" s="14"/>
      <c r="R29" s="14"/>
    </row>
    <row r="30" spans="2:18" ht="21" customHeight="1">
      <c r="B30" s="8">
        <v>22</v>
      </c>
      <c r="C30" s="60"/>
      <c r="D30" s="60"/>
      <c r="E30" s="90"/>
      <c r="F30" s="51"/>
      <c r="G30" s="53"/>
      <c r="H30" s="17"/>
      <c r="I30" s="52"/>
      <c r="J30" s="1"/>
      <c r="K30" s="14"/>
      <c r="L30" s="14"/>
      <c r="M30" s="14"/>
      <c r="N30" s="14"/>
      <c r="O30" s="14"/>
      <c r="P30" s="14"/>
      <c r="Q30" s="14"/>
      <c r="R30" s="14"/>
    </row>
    <row r="31" spans="2:18" ht="21" customHeight="1">
      <c r="B31" s="8">
        <v>23</v>
      </c>
      <c r="C31" s="60"/>
      <c r="D31" s="60"/>
      <c r="E31" s="90"/>
      <c r="F31" s="51"/>
      <c r="G31" s="53"/>
      <c r="H31" s="17"/>
      <c r="I31" s="52"/>
      <c r="J31" s="1"/>
      <c r="K31" s="14"/>
      <c r="L31" s="14"/>
      <c r="M31" s="14"/>
      <c r="N31" s="14"/>
      <c r="O31" s="14"/>
      <c r="P31" s="14"/>
      <c r="Q31" s="14"/>
      <c r="R31" s="14"/>
    </row>
    <row r="32" spans="2:18" ht="21" customHeight="1">
      <c r="B32" s="8">
        <v>24</v>
      </c>
      <c r="C32" s="60"/>
      <c r="D32" s="60"/>
      <c r="E32" s="90"/>
      <c r="F32" s="51"/>
      <c r="G32" s="53"/>
      <c r="H32" s="17"/>
      <c r="I32" s="52"/>
      <c r="J32" s="1"/>
      <c r="K32" s="14"/>
      <c r="L32" s="14"/>
      <c r="M32" s="14"/>
      <c r="N32" s="14"/>
      <c r="O32" s="14"/>
      <c r="P32" s="14"/>
      <c r="Q32" s="14"/>
      <c r="R32" s="14"/>
    </row>
    <row r="33" spans="1:18" ht="21" customHeight="1">
      <c r="B33" s="8">
        <v>25</v>
      </c>
      <c r="C33" s="60"/>
      <c r="D33" s="60"/>
      <c r="E33" s="90"/>
      <c r="F33" s="51"/>
      <c r="G33" s="53"/>
      <c r="H33" s="17"/>
      <c r="I33" s="52"/>
      <c r="J33" s="1"/>
      <c r="K33" s="14"/>
      <c r="L33" s="14"/>
      <c r="M33" s="14"/>
      <c r="N33" s="14"/>
      <c r="O33" s="14"/>
      <c r="P33" s="14"/>
      <c r="Q33" s="14"/>
      <c r="R33" s="14"/>
    </row>
    <row r="34" spans="1:18" ht="21" customHeight="1">
      <c r="B34" s="8">
        <v>26</v>
      </c>
      <c r="C34" s="60"/>
      <c r="D34" s="60"/>
      <c r="E34" s="90"/>
      <c r="F34" s="51"/>
      <c r="G34" s="53"/>
      <c r="H34" s="17"/>
      <c r="I34" s="52"/>
      <c r="J34" s="1"/>
      <c r="K34" s="14"/>
      <c r="L34" s="14"/>
      <c r="M34" s="14"/>
      <c r="N34" s="14"/>
      <c r="O34" s="14"/>
      <c r="P34" s="14"/>
      <c r="Q34" s="14"/>
      <c r="R34" s="14"/>
    </row>
    <row r="35" spans="1:18" ht="21" customHeight="1">
      <c r="B35" s="8">
        <v>27</v>
      </c>
      <c r="C35" s="60"/>
      <c r="D35" s="60"/>
      <c r="E35" s="90"/>
      <c r="F35" s="51"/>
      <c r="G35" s="53"/>
      <c r="H35" s="17"/>
      <c r="I35" s="52"/>
      <c r="J35" s="1"/>
      <c r="K35" s="14"/>
      <c r="L35" s="14"/>
      <c r="M35" s="14"/>
      <c r="N35" s="14"/>
      <c r="O35" s="14"/>
      <c r="P35" s="14"/>
      <c r="Q35" s="14"/>
      <c r="R35" s="14"/>
    </row>
    <row r="36" spans="1:18" ht="21" customHeight="1">
      <c r="B36" s="8">
        <v>28</v>
      </c>
      <c r="C36" s="60"/>
      <c r="D36" s="60"/>
      <c r="E36" s="90"/>
      <c r="F36" s="51"/>
      <c r="G36" s="53"/>
      <c r="H36" s="17"/>
      <c r="I36" s="52"/>
      <c r="J36" s="1"/>
      <c r="K36" s="14"/>
      <c r="L36" s="14"/>
      <c r="M36" s="14"/>
      <c r="N36" s="14"/>
      <c r="O36" s="14"/>
      <c r="P36" s="14"/>
      <c r="Q36" s="14"/>
      <c r="R36" s="14"/>
    </row>
    <row r="37" spans="1:18" ht="21" customHeight="1">
      <c r="B37" s="8">
        <v>29</v>
      </c>
      <c r="C37" s="60"/>
      <c r="D37" s="60"/>
      <c r="E37" s="90"/>
      <c r="F37" s="51"/>
      <c r="G37" s="53"/>
      <c r="H37" s="17"/>
      <c r="I37" s="52"/>
      <c r="J37" s="1"/>
      <c r="K37" s="14"/>
      <c r="L37" s="14"/>
      <c r="M37" s="14"/>
      <c r="N37" s="14"/>
      <c r="O37" s="14"/>
      <c r="P37" s="14"/>
      <c r="Q37" s="14"/>
      <c r="R37" s="14"/>
    </row>
    <row r="38" spans="1:18" ht="21" customHeight="1">
      <c r="B38" s="8">
        <v>30</v>
      </c>
      <c r="C38" s="60"/>
      <c r="D38" s="60"/>
      <c r="E38" s="90"/>
      <c r="F38" s="51"/>
      <c r="G38" s="53"/>
      <c r="H38" s="17"/>
      <c r="I38" s="52"/>
      <c r="J38" s="1"/>
      <c r="K38" s="14"/>
      <c r="L38" s="14"/>
      <c r="M38" s="14"/>
      <c r="N38" s="14"/>
      <c r="O38" s="14"/>
      <c r="P38" s="14"/>
      <c r="Q38" s="14"/>
      <c r="R38" s="14"/>
    </row>
    <row r="39" spans="1:18" ht="21" customHeight="1">
      <c r="B39" s="3" t="s">
        <v>8</v>
      </c>
      <c r="C39" s="2" t="s">
        <v>9</v>
      </c>
      <c r="D39" s="2" t="s">
        <v>10</v>
      </c>
      <c r="E39" s="30" t="s">
        <v>29</v>
      </c>
      <c r="F39" s="5">
        <v>6</v>
      </c>
      <c r="G39" s="18" t="s">
        <v>18</v>
      </c>
      <c r="H39" s="13">
        <v>601</v>
      </c>
      <c r="I39" s="4"/>
      <c r="J39" s="1"/>
      <c r="K39" s="14"/>
      <c r="L39" s="14"/>
      <c r="M39" s="14"/>
      <c r="N39" s="14"/>
      <c r="O39" s="14"/>
      <c r="P39" s="14"/>
      <c r="Q39" s="14"/>
      <c r="R39" s="14"/>
    </row>
    <row r="40" spans="1:18" ht="21" customHeight="1">
      <c r="B40" s="3" t="s">
        <v>11</v>
      </c>
      <c r="C40" s="2" t="s">
        <v>9</v>
      </c>
      <c r="D40" s="2" t="s">
        <v>14</v>
      </c>
      <c r="E40" s="30" t="s">
        <v>30</v>
      </c>
      <c r="F40" s="5">
        <v>5</v>
      </c>
      <c r="G40" s="18" t="s">
        <v>22</v>
      </c>
      <c r="H40" s="13">
        <v>501</v>
      </c>
      <c r="I40" s="4"/>
      <c r="J40" s="1"/>
      <c r="K40" s="14"/>
      <c r="L40" s="14"/>
      <c r="M40" s="14"/>
      <c r="N40" s="14"/>
      <c r="O40" s="14"/>
      <c r="P40" s="14"/>
      <c r="Q40" s="14"/>
      <c r="R40" s="14"/>
    </row>
    <row r="41" spans="1:18" ht="21" customHeight="1">
      <c r="B41" s="3" t="s">
        <v>12</v>
      </c>
      <c r="C41" s="2" t="s">
        <v>13</v>
      </c>
      <c r="D41" s="2" t="s">
        <v>31</v>
      </c>
      <c r="E41" s="30" t="s">
        <v>32</v>
      </c>
      <c r="F41" s="5">
        <v>4</v>
      </c>
      <c r="G41" s="18" t="s">
        <v>19</v>
      </c>
      <c r="H41" s="13">
        <v>401</v>
      </c>
      <c r="I41" s="4"/>
      <c r="J41" s="1"/>
      <c r="K41" s="14"/>
      <c r="L41" s="14"/>
      <c r="M41" s="14"/>
      <c r="N41" s="14"/>
      <c r="O41" s="14"/>
      <c r="P41" s="14"/>
      <c r="Q41" s="14"/>
      <c r="R41" s="14"/>
    </row>
    <row r="42" spans="1:18" ht="21" customHeight="1">
      <c r="B42" s="3" t="s">
        <v>23</v>
      </c>
      <c r="C42" s="2" t="s">
        <v>17</v>
      </c>
      <c r="D42" s="2" t="s">
        <v>33</v>
      </c>
      <c r="E42" s="30" t="s">
        <v>34</v>
      </c>
      <c r="F42" s="5">
        <v>4</v>
      </c>
      <c r="G42" s="18" t="s">
        <v>19</v>
      </c>
      <c r="H42" s="13">
        <v>402</v>
      </c>
      <c r="I42" s="4"/>
      <c r="J42" s="1"/>
      <c r="K42" s="14"/>
      <c r="L42" s="14"/>
      <c r="M42" s="14"/>
      <c r="N42" s="14"/>
      <c r="O42" s="14"/>
      <c r="P42" s="14"/>
      <c r="Q42" s="14"/>
      <c r="R42" s="14"/>
    </row>
    <row r="43" spans="1:18" ht="21" customHeight="1">
      <c r="B43" s="3" t="s">
        <v>24</v>
      </c>
      <c r="C43" s="2" t="s">
        <v>17</v>
      </c>
      <c r="D43" s="2" t="s">
        <v>35</v>
      </c>
      <c r="E43" s="30" t="s">
        <v>36</v>
      </c>
      <c r="F43" s="5">
        <v>4</v>
      </c>
      <c r="G43" s="18" t="s">
        <v>19</v>
      </c>
      <c r="H43" s="13">
        <v>403</v>
      </c>
      <c r="I43" s="4"/>
      <c r="J43" s="1"/>
      <c r="K43" s="14"/>
      <c r="L43" s="14"/>
      <c r="M43" s="14"/>
      <c r="N43" s="14"/>
      <c r="O43" s="14"/>
      <c r="P43" s="14"/>
      <c r="Q43" s="14"/>
      <c r="R43" s="14"/>
    </row>
    <row r="44" spans="1:18" ht="21" customHeight="1">
      <c r="B44" s="3" t="s">
        <v>25</v>
      </c>
      <c r="C44" s="2" t="s">
        <v>26</v>
      </c>
      <c r="D44" s="2" t="s">
        <v>27</v>
      </c>
      <c r="E44" s="30" t="s">
        <v>37</v>
      </c>
      <c r="F44" s="5">
        <v>2</v>
      </c>
      <c r="G44" s="18" t="s">
        <v>20</v>
      </c>
      <c r="H44" s="13">
        <v>201</v>
      </c>
      <c r="I44" s="52"/>
      <c r="J44" s="1"/>
      <c r="K44" s="14"/>
      <c r="L44" s="14"/>
      <c r="M44" s="14"/>
      <c r="N44" s="14"/>
      <c r="O44" s="14"/>
      <c r="P44" s="14"/>
      <c r="Q44" s="14"/>
      <c r="R44" s="14"/>
    </row>
    <row r="45" spans="1:18">
      <c r="B45" s="12"/>
      <c r="C45" s="10"/>
      <c r="D45" s="10"/>
      <c r="E45" s="10"/>
      <c r="F45" s="10"/>
      <c r="G45" s="10"/>
      <c r="H45" s="10"/>
      <c r="I45" s="10"/>
      <c r="J45" s="1"/>
      <c r="K45" s="14"/>
      <c r="L45" s="14"/>
      <c r="M45" s="14"/>
      <c r="N45" s="14"/>
      <c r="O45" s="14"/>
      <c r="P45" s="14"/>
      <c r="Q45" s="14"/>
      <c r="R45" s="14"/>
    </row>
    <row r="46" spans="1:18">
      <c r="A46" s="14"/>
      <c r="B46" s="37"/>
      <c r="C46" s="38"/>
      <c r="D46" s="38"/>
      <c r="E46" s="38"/>
      <c r="F46" s="38"/>
      <c r="G46" s="38"/>
      <c r="H46" s="38"/>
      <c r="I46" s="38"/>
      <c r="J46" s="14"/>
      <c r="K46" s="14"/>
      <c r="L46" s="14"/>
      <c r="M46" s="14"/>
      <c r="N46" s="14"/>
      <c r="O46" s="14"/>
      <c r="P46" s="14"/>
      <c r="Q46" s="14"/>
      <c r="R46" s="14"/>
    </row>
    <row r="47" spans="1:18">
      <c r="A47" s="14"/>
      <c r="B47" s="37"/>
      <c r="C47" s="38"/>
      <c r="D47" s="38"/>
      <c r="E47" s="11"/>
      <c r="F47" s="11"/>
      <c r="G47" s="11"/>
      <c r="H47" s="11"/>
      <c r="I47" s="11"/>
      <c r="J47" s="1"/>
      <c r="K47" s="14"/>
      <c r="L47" s="14"/>
      <c r="M47" s="14"/>
      <c r="N47" s="14"/>
      <c r="O47" s="14"/>
      <c r="P47" s="14"/>
      <c r="Q47" s="14"/>
      <c r="R47" s="14"/>
    </row>
    <row r="48" spans="1:18">
      <c r="A48" s="14"/>
      <c r="B48" s="37"/>
      <c r="C48" s="38"/>
      <c r="D48" s="38"/>
      <c r="E48" s="11"/>
      <c r="F48" s="11"/>
      <c r="G48" s="11"/>
      <c r="H48" s="11"/>
      <c r="I48" s="11"/>
      <c r="J48" s="1"/>
      <c r="K48" s="14"/>
      <c r="L48" s="14"/>
      <c r="M48" s="14"/>
      <c r="N48" s="14"/>
      <c r="O48" s="14"/>
      <c r="P48" s="14"/>
      <c r="Q48" s="14"/>
      <c r="R48" s="14"/>
    </row>
    <row r="49" spans="1:18">
      <c r="A49" s="14"/>
      <c r="B49" s="37"/>
      <c r="C49" s="38"/>
      <c r="D49" s="38"/>
      <c r="E49" s="11"/>
      <c r="F49" s="11"/>
      <c r="G49" s="11"/>
      <c r="H49" s="11" t="s">
        <v>104</v>
      </c>
      <c r="I49" s="11"/>
      <c r="J49" s="1"/>
      <c r="K49" s="14"/>
      <c r="L49" s="14"/>
      <c r="M49" s="14"/>
      <c r="N49" s="14"/>
      <c r="O49" s="14"/>
      <c r="P49" s="14"/>
      <c r="Q49" s="14"/>
      <c r="R49" s="14"/>
    </row>
    <row r="50" spans="1:18">
      <c r="A50" s="14"/>
      <c r="B50" s="14"/>
      <c r="C50" s="14"/>
      <c r="D50" s="14"/>
      <c r="H50" s="98">
        <f t="shared" ref="H50:H79" si="0">COUNTIF($H$9:$H$38,H9)</f>
        <v>0</v>
      </c>
      <c r="J50" s="1"/>
      <c r="K50" s="14"/>
      <c r="L50" s="14"/>
      <c r="M50" s="14"/>
      <c r="N50" s="14"/>
      <c r="O50" s="14"/>
      <c r="P50" s="14"/>
      <c r="Q50" s="14"/>
      <c r="R50" s="14"/>
    </row>
    <row r="51" spans="1:18">
      <c r="A51" s="14"/>
      <c r="B51" s="14"/>
      <c r="C51" s="14"/>
      <c r="D51" s="14"/>
      <c r="H51" s="98">
        <f t="shared" si="0"/>
        <v>0</v>
      </c>
      <c r="J51" s="1"/>
      <c r="K51" s="14"/>
      <c r="L51" s="14"/>
      <c r="M51" s="14"/>
      <c r="N51" s="14"/>
      <c r="O51" s="14"/>
      <c r="P51" s="14"/>
      <c r="Q51" s="14"/>
      <c r="R51" s="14"/>
    </row>
    <row r="52" spans="1:18">
      <c r="A52" s="14"/>
      <c r="B52" s="14"/>
      <c r="C52" s="14"/>
      <c r="D52" s="14"/>
      <c r="G52" s="97"/>
      <c r="H52" s="98">
        <f t="shared" si="0"/>
        <v>0</v>
      </c>
      <c r="I52" s="97"/>
      <c r="J52" s="1"/>
      <c r="K52" s="14"/>
      <c r="L52" s="14"/>
      <c r="M52" s="14"/>
      <c r="N52" s="14"/>
      <c r="O52" s="14"/>
      <c r="P52" s="14"/>
      <c r="Q52" s="14"/>
      <c r="R52" s="14"/>
    </row>
    <row r="53" spans="1:18">
      <c r="A53" s="14"/>
      <c r="B53" s="14"/>
      <c r="C53" s="14"/>
      <c r="D53" s="14"/>
      <c r="G53" s="97"/>
      <c r="H53" s="98">
        <f t="shared" si="0"/>
        <v>0</v>
      </c>
      <c r="I53" s="97"/>
      <c r="J53" s="1"/>
      <c r="K53" s="14"/>
      <c r="L53" s="14"/>
      <c r="M53" s="14"/>
      <c r="N53" s="14"/>
      <c r="O53" s="14"/>
      <c r="P53" s="14"/>
      <c r="Q53" s="14"/>
      <c r="R53" s="14"/>
    </row>
    <row r="54" spans="1:18">
      <c r="A54" s="14"/>
      <c r="B54" s="14"/>
      <c r="C54" s="14"/>
      <c r="D54" s="14"/>
      <c r="G54" s="97"/>
      <c r="H54" s="98">
        <f t="shared" si="0"/>
        <v>0</v>
      </c>
      <c r="I54" s="97"/>
      <c r="J54" s="1"/>
      <c r="K54" s="14"/>
      <c r="L54" s="14"/>
      <c r="M54" s="14"/>
      <c r="N54" s="14"/>
      <c r="O54" s="14"/>
      <c r="P54" s="14"/>
      <c r="Q54" s="14"/>
      <c r="R54" s="14"/>
    </row>
    <row r="55" spans="1:18">
      <c r="A55" s="14"/>
      <c r="B55" s="14"/>
      <c r="C55" s="14"/>
      <c r="D55" s="14"/>
      <c r="G55" s="97"/>
      <c r="H55" s="98">
        <f t="shared" si="0"/>
        <v>0</v>
      </c>
      <c r="I55" s="97"/>
      <c r="J55" s="1"/>
      <c r="K55" s="14"/>
      <c r="L55" s="14"/>
      <c r="M55" s="14"/>
      <c r="N55" s="14"/>
      <c r="O55" s="14"/>
      <c r="P55" s="14"/>
      <c r="Q55" s="14"/>
      <c r="R55" s="14"/>
    </row>
    <row r="56" spans="1:18">
      <c r="A56" s="14"/>
      <c r="B56" s="14"/>
      <c r="C56" s="14"/>
      <c r="D56" s="14"/>
      <c r="G56" s="97"/>
      <c r="H56" s="98">
        <f t="shared" si="0"/>
        <v>0</v>
      </c>
      <c r="I56" s="97"/>
      <c r="J56" s="1"/>
      <c r="K56" s="14"/>
      <c r="L56" s="14"/>
      <c r="M56" s="14"/>
      <c r="N56" s="14"/>
      <c r="O56" s="14"/>
      <c r="P56" s="14"/>
      <c r="Q56" s="14"/>
      <c r="R56" s="14"/>
    </row>
    <row r="57" spans="1:18">
      <c r="A57" s="14"/>
      <c r="B57" s="14"/>
      <c r="C57" s="14"/>
      <c r="D57" s="14"/>
      <c r="G57" s="97"/>
      <c r="H57" s="98">
        <f t="shared" si="0"/>
        <v>0</v>
      </c>
      <c r="I57" s="97"/>
      <c r="J57" s="1"/>
      <c r="K57" s="14"/>
      <c r="L57" s="14"/>
      <c r="M57" s="14"/>
      <c r="N57" s="14"/>
      <c r="O57" s="14"/>
      <c r="P57" s="14"/>
      <c r="Q57" s="14"/>
      <c r="R57" s="14"/>
    </row>
    <row r="58" spans="1:18">
      <c r="A58" s="14"/>
      <c r="B58" s="14"/>
      <c r="C58" s="14"/>
      <c r="D58" s="14"/>
      <c r="G58" s="97"/>
      <c r="H58" s="98">
        <f t="shared" si="0"/>
        <v>0</v>
      </c>
      <c r="I58" s="97"/>
      <c r="J58" s="1"/>
      <c r="K58" s="14"/>
      <c r="L58" s="14"/>
      <c r="M58" s="14"/>
      <c r="N58" s="14"/>
      <c r="O58" s="14"/>
      <c r="P58" s="14"/>
      <c r="Q58" s="14"/>
      <c r="R58" s="14"/>
    </row>
    <row r="59" spans="1:18">
      <c r="A59" s="14"/>
      <c r="B59" s="14"/>
      <c r="C59" s="14"/>
      <c r="D59" s="14"/>
      <c r="G59" s="97"/>
      <c r="H59" s="98">
        <f t="shared" si="0"/>
        <v>0</v>
      </c>
      <c r="I59" s="97"/>
      <c r="J59" s="1"/>
      <c r="K59" s="14"/>
      <c r="L59" s="14"/>
      <c r="M59" s="14"/>
      <c r="N59" s="14"/>
      <c r="O59" s="14"/>
      <c r="P59" s="14"/>
      <c r="Q59" s="14"/>
      <c r="R59" s="14"/>
    </row>
    <row r="60" spans="1:18">
      <c r="A60" s="14"/>
      <c r="B60" s="14"/>
      <c r="C60" s="14"/>
      <c r="D60" s="14"/>
      <c r="G60" s="97"/>
      <c r="H60" s="98">
        <f t="shared" si="0"/>
        <v>0</v>
      </c>
      <c r="I60" s="97"/>
      <c r="J60" s="1"/>
      <c r="K60" s="14"/>
      <c r="L60" s="14"/>
      <c r="M60" s="14"/>
      <c r="N60" s="14"/>
      <c r="O60" s="14"/>
      <c r="P60" s="14"/>
      <c r="Q60" s="14"/>
      <c r="R60" s="14"/>
    </row>
    <row r="61" spans="1:18">
      <c r="A61" s="14"/>
      <c r="B61" s="14"/>
      <c r="C61" s="14"/>
      <c r="D61" s="14"/>
      <c r="G61" s="97"/>
      <c r="H61" s="98">
        <f t="shared" si="0"/>
        <v>0</v>
      </c>
      <c r="I61" s="97"/>
      <c r="J61" s="1"/>
      <c r="K61" s="14"/>
      <c r="L61" s="14"/>
      <c r="M61" s="14"/>
      <c r="N61" s="14"/>
      <c r="O61" s="14"/>
      <c r="P61" s="14"/>
      <c r="Q61" s="14"/>
      <c r="R61" s="14"/>
    </row>
    <row r="62" spans="1:18">
      <c r="A62" s="14"/>
      <c r="B62" s="14"/>
      <c r="C62" s="14"/>
      <c r="D62" s="14"/>
      <c r="G62" s="97"/>
      <c r="H62" s="98">
        <f t="shared" si="0"/>
        <v>0</v>
      </c>
      <c r="I62" s="97"/>
      <c r="J62" s="1"/>
      <c r="K62" s="14"/>
      <c r="L62" s="14"/>
      <c r="M62" s="14"/>
      <c r="N62" s="14"/>
      <c r="O62" s="14"/>
      <c r="P62" s="14"/>
      <c r="Q62" s="14"/>
      <c r="R62" s="14"/>
    </row>
    <row r="63" spans="1:18">
      <c r="A63" s="14"/>
      <c r="B63" s="14"/>
      <c r="C63" s="14"/>
      <c r="D63" s="14"/>
      <c r="G63" s="97"/>
      <c r="H63" s="98">
        <f t="shared" si="0"/>
        <v>0</v>
      </c>
      <c r="I63" s="97"/>
      <c r="J63" s="1"/>
      <c r="K63" s="14"/>
      <c r="L63" s="14"/>
      <c r="M63" s="14"/>
      <c r="N63" s="14"/>
      <c r="O63" s="14"/>
      <c r="P63" s="14"/>
      <c r="Q63" s="14"/>
      <c r="R63" s="14"/>
    </row>
    <row r="64" spans="1:18">
      <c r="A64" s="14"/>
      <c r="B64" s="14"/>
      <c r="C64" s="14"/>
      <c r="D64" s="14"/>
      <c r="G64" s="97"/>
      <c r="H64" s="98">
        <f t="shared" si="0"/>
        <v>0</v>
      </c>
      <c r="I64" s="97"/>
      <c r="J64" s="1"/>
      <c r="K64" s="14"/>
      <c r="L64" s="14"/>
      <c r="M64" s="14"/>
      <c r="N64" s="14"/>
      <c r="O64" s="14"/>
      <c r="P64" s="14"/>
      <c r="Q64" s="14"/>
      <c r="R64" s="14"/>
    </row>
    <row r="65" spans="1:18">
      <c r="A65" s="14"/>
      <c r="B65" s="14"/>
      <c r="C65" s="14"/>
      <c r="D65" s="14"/>
      <c r="G65" s="97"/>
      <c r="H65" s="98">
        <f t="shared" si="0"/>
        <v>0</v>
      </c>
      <c r="I65" s="97"/>
      <c r="J65" s="1"/>
      <c r="K65" s="14"/>
      <c r="L65" s="14"/>
      <c r="M65" s="14"/>
      <c r="N65" s="14"/>
      <c r="O65" s="14"/>
      <c r="P65" s="14"/>
      <c r="Q65" s="14"/>
      <c r="R65" s="14"/>
    </row>
    <row r="66" spans="1:18">
      <c r="A66" s="14"/>
      <c r="B66" s="14"/>
      <c r="C66" s="14"/>
      <c r="D66" s="14"/>
      <c r="G66" s="97"/>
      <c r="H66" s="98">
        <f t="shared" si="0"/>
        <v>0</v>
      </c>
      <c r="I66" s="97"/>
      <c r="J66" s="1"/>
      <c r="K66" s="14"/>
      <c r="L66" s="14"/>
      <c r="M66" s="14"/>
      <c r="N66" s="14"/>
      <c r="O66" s="14"/>
      <c r="P66" s="14"/>
      <c r="Q66" s="14"/>
      <c r="R66" s="14"/>
    </row>
    <row r="67" spans="1:18">
      <c r="A67" s="14"/>
      <c r="B67" s="14"/>
      <c r="C67" s="14"/>
      <c r="D67" s="14"/>
      <c r="G67" s="97"/>
      <c r="H67" s="98">
        <f t="shared" si="0"/>
        <v>0</v>
      </c>
      <c r="I67" s="97"/>
      <c r="J67" s="1"/>
      <c r="K67" s="14"/>
      <c r="L67" s="14"/>
      <c r="M67" s="14"/>
      <c r="N67" s="14"/>
      <c r="O67" s="14"/>
      <c r="P67" s="14"/>
      <c r="Q67" s="14"/>
      <c r="R67" s="14"/>
    </row>
    <row r="68" spans="1:18">
      <c r="A68" s="14"/>
      <c r="B68" s="14"/>
      <c r="C68" s="14"/>
      <c r="D68" s="14"/>
      <c r="G68" s="97"/>
      <c r="H68" s="98">
        <f t="shared" si="0"/>
        <v>0</v>
      </c>
      <c r="I68" s="97"/>
      <c r="J68" s="1"/>
      <c r="K68" s="14"/>
      <c r="L68" s="14"/>
      <c r="M68" s="14"/>
      <c r="N68" s="14"/>
      <c r="O68" s="14"/>
      <c r="P68" s="14"/>
      <c r="Q68" s="14"/>
      <c r="R68" s="14"/>
    </row>
    <row r="69" spans="1:18">
      <c r="A69" s="14"/>
      <c r="B69" s="14"/>
      <c r="C69" s="14"/>
      <c r="D69" s="14"/>
      <c r="G69" s="97"/>
      <c r="H69" s="98">
        <f t="shared" si="0"/>
        <v>0</v>
      </c>
      <c r="I69" s="97"/>
      <c r="J69" s="1"/>
      <c r="K69" s="14"/>
      <c r="L69" s="14"/>
      <c r="M69" s="14"/>
      <c r="N69" s="14"/>
      <c r="O69" s="14"/>
      <c r="P69" s="14"/>
      <c r="Q69" s="14"/>
      <c r="R69" s="14"/>
    </row>
    <row r="70" spans="1:18">
      <c r="A70" s="14"/>
      <c r="B70" s="14"/>
      <c r="C70" s="14"/>
      <c r="D70" s="14"/>
      <c r="G70" s="97"/>
      <c r="H70" s="98">
        <f t="shared" si="0"/>
        <v>0</v>
      </c>
      <c r="I70" s="97"/>
      <c r="J70" s="1"/>
      <c r="K70" s="14"/>
      <c r="L70" s="14"/>
      <c r="M70" s="14"/>
      <c r="N70" s="14"/>
      <c r="O70" s="14"/>
      <c r="P70" s="14"/>
      <c r="Q70" s="14"/>
      <c r="R70" s="14"/>
    </row>
    <row r="71" spans="1:18">
      <c r="A71" s="14"/>
      <c r="B71" s="14"/>
      <c r="C71" s="14"/>
      <c r="D71" s="14"/>
      <c r="G71" s="97"/>
      <c r="H71" s="98">
        <f t="shared" si="0"/>
        <v>0</v>
      </c>
      <c r="I71" s="97"/>
      <c r="J71" s="1"/>
      <c r="K71" s="14"/>
      <c r="L71" s="14"/>
      <c r="M71" s="14"/>
      <c r="N71" s="14"/>
      <c r="O71" s="14"/>
      <c r="P71" s="14"/>
      <c r="Q71" s="14"/>
      <c r="R71" s="14"/>
    </row>
    <row r="72" spans="1:18">
      <c r="A72" s="14"/>
      <c r="B72" s="14"/>
      <c r="C72" s="14"/>
      <c r="D72" s="14"/>
      <c r="G72" s="97"/>
      <c r="H72" s="98">
        <f t="shared" si="0"/>
        <v>0</v>
      </c>
      <c r="I72" s="97"/>
      <c r="J72" s="1"/>
      <c r="K72" s="14"/>
      <c r="L72" s="14"/>
      <c r="M72" s="14"/>
      <c r="N72" s="14"/>
      <c r="O72" s="14"/>
      <c r="P72" s="14"/>
      <c r="Q72" s="14"/>
      <c r="R72" s="14"/>
    </row>
    <row r="73" spans="1:18">
      <c r="A73" s="14"/>
      <c r="B73" s="14"/>
      <c r="C73" s="14"/>
      <c r="D73" s="14"/>
      <c r="G73" s="97"/>
      <c r="H73" s="98">
        <f t="shared" si="0"/>
        <v>0</v>
      </c>
      <c r="I73" s="97"/>
      <c r="J73" s="1"/>
      <c r="K73" s="14"/>
      <c r="L73" s="14"/>
      <c r="M73" s="14"/>
      <c r="N73" s="14"/>
      <c r="O73" s="14"/>
      <c r="P73" s="14"/>
      <c r="Q73" s="14"/>
      <c r="R73" s="14"/>
    </row>
    <row r="74" spans="1:18">
      <c r="A74" s="14"/>
      <c r="B74" s="14"/>
      <c r="C74" s="14"/>
      <c r="D74" s="14"/>
      <c r="G74" s="97"/>
      <c r="H74" s="98">
        <f t="shared" si="0"/>
        <v>0</v>
      </c>
      <c r="I74" s="97"/>
      <c r="J74" s="1"/>
      <c r="K74" s="14"/>
      <c r="L74" s="14"/>
      <c r="M74" s="14"/>
      <c r="N74" s="14"/>
      <c r="O74" s="14"/>
      <c r="P74" s="14"/>
      <c r="Q74" s="14"/>
      <c r="R74" s="14"/>
    </row>
    <row r="75" spans="1:18">
      <c r="A75" s="14"/>
      <c r="B75" s="14"/>
      <c r="C75" s="14"/>
      <c r="D75" s="14"/>
      <c r="G75" s="97"/>
      <c r="H75" s="98">
        <f t="shared" si="0"/>
        <v>0</v>
      </c>
      <c r="I75" s="97"/>
      <c r="J75" s="1"/>
      <c r="K75" s="14"/>
      <c r="L75" s="14"/>
      <c r="M75" s="14"/>
      <c r="N75" s="14"/>
      <c r="O75" s="14"/>
      <c r="P75" s="14"/>
      <c r="Q75" s="14"/>
      <c r="R75" s="14"/>
    </row>
    <row r="76" spans="1:18">
      <c r="A76" s="14"/>
      <c r="B76" s="14"/>
      <c r="C76" s="14"/>
      <c r="D76" s="14"/>
      <c r="G76" s="97"/>
      <c r="H76" s="98">
        <f t="shared" si="0"/>
        <v>0</v>
      </c>
      <c r="I76" s="97"/>
      <c r="J76" s="1"/>
      <c r="K76" s="14"/>
      <c r="L76" s="14"/>
      <c r="M76" s="14"/>
      <c r="N76" s="14"/>
      <c r="O76" s="14"/>
      <c r="P76" s="14"/>
      <c r="Q76" s="14"/>
      <c r="R76" s="14"/>
    </row>
    <row r="77" spans="1:18">
      <c r="A77" s="14"/>
      <c r="B77" s="14"/>
      <c r="C77" s="14"/>
      <c r="D77" s="14"/>
      <c r="G77" s="97"/>
      <c r="H77" s="98">
        <f t="shared" si="0"/>
        <v>0</v>
      </c>
      <c r="I77" s="97"/>
      <c r="J77" s="1"/>
      <c r="K77" s="14"/>
      <c r="L77" s="14"/>
      <c r="M77" s="14"/>
      <c r="N77" s="14"/>
      <c r="O77" s="14"/>
      <c r="P77" s="14"/>
      <c r="Q77" s="14"/>
      <c r="R77" s="14"/>
    </row>
    <row r="78" spans="1:18">
      <c r="A78" s="14"/>
      <c r="B78" s="14"/>
      <c r="C78" s="14"/>
      <c r="D78" s="14"/>
      <c r="G78" s="97"/>
      <c r="H78" s="98">
        <f t="shared" si="0"/>
        <v>0</v>
      </c>
      <c r="I78" s="97"/>
      <c r="J78" s="1"/>
      <c r="K78" s="14"/>
      <c r="L78" s="14"/>
      <c r="M78" s="14"/>
      <c r="N78" s="14"/>
      <c r="O78" s="14"/>
      <c r="P78" s="14"/>
      <c r="Q78" s="14"/>
      <c r="R78" s="14"/>
    </row>
    <row r="79" spans="1:18">
      <c r="A79" s="14"/>
      <c r="B79" s="14"/>
      <c r="C79" s="14"/>
      <c r="D79" s="14"/>
      <c r="G79" s="97"/>
      <c r="H79" s="98">
        <f t="shared" si="0"/>
        <v>0</v>
      </c>
      <c r="I79" s="97"/>
      <c r="J79" s="1"/>
      <c r="K79" s="14"/>
      <c r="L79" s="14"/>
      <c r="M79" s="14"/>
      <c r="N79" s="14"/>
      <c r="O79" s="14"/>
      <c r="P79" s="14"/>
      <c r="Q79" s="14"/>
      <c r="R79" s="14"/>
    </row>
    <row r="80" spans="1:18">
      <c r="A80" s="14"/>
      <c r="B80" s="14"/>
      <c r="C80" s="14"/>
      <c r="D80" s="14"/>
      <c r="G80" s="97"/>
      <c r="H80" s="99"/>
      <c r="I80" s="97"/>
      <c r="J80" s="1"/>
      <c r="K80" s="14"/>
      <c r="L80" s="14"/>
      <c r="M80" s="14"/>
      <c r="N80" s="14"/>
      <c r="O80" s="14"/>
      <c r="P80" s="14"/>
      <c r="Q80" s="14"/>
      <c r="R80" s="14"/>
    </row>
    <row r="81" spans="1:18">
      <c r="A81" s="14"/>
      <c r="B81" s="14"/>
      <c r="C81" s="14"/>
      <c r="D81" s="14"/>
      <c r="G81" s="97"/>
      <c r="H81" s="98">
        <f>COUNTIF($H$50:$H$79,"&gt;=2")</f>
        <v>0</v>
      </c>
      <c r="I81" s="97"/>
      <c r="J81" s="1"/>
      <c r="K81" s="14"/>
      <c r="L81" s="14"/>
      <c r="M81" s="14"/>
      <c r="N81" s="14"/>
      <c r="O81" s="14"/>
      <c r="P81" s="14"/>
      <c r="Q81" s="14"/>
      <c r="R81" s="14"/>
    </row>
    <row r="82" spans="1:18">
      <c r="A82" s="14"/>
      <c r="B82" s="14"/>
      <c r="C82" s="14"/>
      <c r="D82" s="14"/>
      <c r="G82" s="97"/>
      <c r="H82" s="99"/>
      <c r="I82" s="97"/>
      <c r="J82" s="1"/>
      <c r="K82" s="14"/>
      <c r="L82" s="14"/>
      <c r="M82" s="14"/>
      <c r="N82" s="14"/>
      <c r="O82" s="14"/>
      <c r="P82" s="14"/>
      <c r="Q82" s="14"/>
      <c r="R82" s="14"/>
    </row>
    <row r="83" spans="1:18">
      <c r="A83" s="14"/>
      <c r="B83" s="14"/>
      <c r="C83" s="14"/>
      <c r="D83" s="14"/>
      <c r="G83" s="97"/>
      <c r="H83" s="97"/>
      <c r="I83" s="97"/>
      <c r="J83" s="1"/>
      <c r="K83" s="14"/>
      <c r="L83" s="14"/>
      <c r="M83" s="14"/>
      <c r="N83" s="14"/>
      <c r="O83" s="14"/>
      <c r="P83" s="14"/>
      <c r="Q83" s="14"/>
      <c r="R83" s="14"/>
    </row>
    <row r="84" spans="1:18">
      <c r="A84" s="14"/>
      <c r="B84" s="14"/>
      <c r="C84" s="14"/>
      <c r="D84" s="14"/>
      <c r="G84" s="97"/>
      <c r="H84" s="97"/>
      <c r="I84" s="97"/>
      <c r="J84" s="1"/>
      <c r="K84" s="14"/>
      <c r="L84" s="14"/>
      <c r="M84" s="14"/>
      <c r="N84" s="14"/>
      <c r="O84" s="14"/>
      <c r="P84" s="14"/>
      <c r="Q84" s="14"/>
      <c r="R84" s="14"/>
    </row>
    <row r="85" spans="1:18">
      <c r="A85" s="14"/>
      <c r="B85" s="14"/>
      <c r="C85" s="14"/>
      <c r="D85" s="14"/>
      <c r="G85" s="97"/>
      <c r="H85" s="97"/>
      <c r="I85" s="97"/>
      <c r="J85" s="1"/>
      <c r="K85" s="14"/>
      <c r="L85" s="14"/>
      <c r="M85" s="14"/>
      <c r="N85" s="14"/>
      <c r="O85" s="14"/>
      <c r="P85" s="14"/>
      <c r="Q85" s="14"/>
      <c r="R85" s="14"/>
    </row>
    <row r="86" spans="1:18">
      <c r="A86" s="14"/>
      <c r="B86" s="14"/>
      <c r="C86" s="14"/>
      <c r="D86" s="14"/>
      <c r="G86" s="97"/>
      <c r="H86" s="97"/>
      <c r="I86" s="97"/>
      <c r="J86" s="1"/>
      <c r="K86" s="14"/>
      <c r="L86" s="14"/>
      <c r="M86" s="14"/>
      <c r="N86" s="14"/>
      <c r="O86" s="14"/>
      <c r="P86" s="14"/>
      <c r="Q86" s="14"/>
      <c r="R86" s="14"/>
    </row>
    <row r="87" spans="1:18">
      <c r="A87" s="14"/>
      <c r="B87" s="14"/>
      <c r="C87" s="14"/>
      <c r="D87" s="14"/>
      <c r="G87" s="97"/>
      <c r="H87" s="97"/>
      <c r="I87" s="97"/>
      <c r="J87" s="1"/>
      <c r="K87" s="14"/>
      <c r="L87" s="14"/>
      <c r="M87" s="14"/>
      <c r="N87" s="14"/>
      <c r="O87" s="14"/>
      <c r="P87" s="14"/>
      <c r="Q87" s="14"/>
      <c r="R87" s="14"/>
    </row>
    <row r="88" spans="1:18">
      <c r="A88" s="14"/>
      <c r="B88" s="14"/>
      <c r="C88" s="14"/>
      <c r="D88" s="14"/>
      <c r="G88" s="97"/>
      <c r="H88" s="97"/>
      <c r="I88" s="97"/>
      <c r="J88" s="1"/>
      <c r="K88" s="14"/>
      <c r="L88" s="14"/>
      <c r="M88" s="14"/>
      <c r="N88" s="14"/>
      <c r="O88" s="14"/>
      <c r="P88" s="14"/>
      <c r="Q88" s="14"/>
      <c r="R88" s="14"/>
    </row>
    <row r="89" spans="1:18">
      <c r="A89" s="14"/>
      <c r="B89" s="14"/>
      <c r="C89" s="14"/>
      <c r="D89" s="14"/>
      <c r="G89" s="97"/>
      <c r="H89" s="97"/>
      <c r="I89" s="97"/>
      <c r="J89" s="1"/>
      <c r="K89" s="14"/>
      <c r="L89" s="14"/>
      <c r="M89" s="14"/>
      <c r="N89" s="14"/>
      <c r="O89" s="14"/>
      <c r="P89" s="14"/>
      <c r="Q89" s="14"/>
      <c r="R89" s="14"/>
    </row>
    <row r="90" spans="1:18">
      <c r="A90" s="14"/>
      <c r="B90" s="14"/>
      <c r="C90" s="14"/>
      <c r="D90" s="14"/>
      <c r="G90" s="97"/>
      <c r="H90" s="97"/>
      <c r="I90" s="97"/>
      <c r="J90" s="1"/>
      <c r="K90" s="14"/>
      <c r="L90" s="14"/>
      <c r="M90" s="14"/>
      <c r="N90" s="14"/>
      <c r="O90" s="14"/>
      <c r="P90" s="14"/>
      <c r="Q90" s="14"/>
      <c r="R90" s="14"/>
    </row>
    <row r="91" spans="1:18">
      <c r="A91" s="14"/>
      <c r="B91" s="14"/>
      <c r="C91" s="14"/>
      <c r="D91" s="14"/>
      <c r="G91" s="97"/>
      <c r="H91" s="97"/>
      <c r="I91" s="97"/>
      <c r="J91" s="1"/>
      <c r="L91" s="14"/>
      <c r="M91" s="14"/>
      <c r="N91" s="14"/>
      <c r="O91" s="14"/>
      <c r="P91" s="14"/>
      <c r="Q91" s="14"/>
      <c r="R91" s="14"/>
    </row>
    <row r="92" spans="1:18">
      <c r="A92" s="14"/>
      <c r="B92" s="14"/>
      <c r="C92" s="14"/>
      <c r="D92" s="14"/>
      <c r="J92" s="1"/>
      <c r="L92" s="14"/>
      <c r="M92" s="14"/>
      <c r="N92" s="14"/>
      <c r="O92" s="14"/>
      <c r="P92" s="14"/>
      <c r="Q92" s="14"/>
      <c r="R92" s="14"/>
    </row>
    <row r="93" spans="1:18">
      <c r="A93" s="14"/>
      <c r="B93" s="14"/>
      <c r="C93" s="14"/>
      <c r="D93" s="14"/>
      <c r="J93" s="1"/>
      <c r="L93" s="14"/>
      <c r="M93" s="14"/>
      <c r="N93" s="14"/>
      <c r="O93" s="14"/>
      <c r="P93" s="14"/>
      <c r="Q93" s="14"/>
      <c r="R93" s="14"/>
    </row>
    <row r="94" spans="1:18">
      <c r="A94" s="14"/>
      <c r="B94" s="14"/>
      <c r="C94" s="14"/>
      <c r="D94" s="14"/>
      <c r="J94" s="1"/>
      <c r="L94" s="14"/>
      <c r="M94" s="14"/>
      <c r="N94" s="14"/>
      <c r="O94" s="14"/>
      <c r="P94" s="14"/>
      <c r="Q94" s="14"/>
      <c r="R94" s="14"/>
    </row>
    <row r="95" spans="1:18">
      <c r="A95" s="14"/>
      <c r="B95" s="14"/>
      <c r="C95" s="14"/>
      <c r="D95" s="14"/>
      <c r="J95" s="1"/>
      <c r="L95" s="14"/>
      <c r="M95" s="14"/>
      <c r="N95" s="14"/>
      <c r="O95" s="14"/>
      <c r="P95" s="14"/>
      <c r="Q95" s="14"/>
      <c r="R95" s="14"/>
    </row>
    <row r="96" spans="1:18">
      <c r="A96" s="14"/>
      <c r="B96" s="14"/>
      <c r="C96" s="14"/>
      <c r="D96" s="14"/>
      <c r="J96" s="1"/>
    </row>
    <row r="97" spans="1:10">
      <c r="A97" s="14"/>
      <c r="B97" s="14"/>
      <c r="C97" s="14"/>
      <c r="D97" s="14"/>
      <c r="J97" s="1"/>
    </row>
    <row r="98" spans="1:10">
      <c r="A98" s="14"/>
      <c r="B98" s="14"/>
      <c r="C98" s="14"/>
      <c r="D98" s="14"/>
      <c r="E98" s="14"/>
      <c r="F98" s="14"/>
      <c r="G98" s="14"/>
      <c r="H98" s="14"/>
      <c r="I98" s="14"/>
    </row>
    <row r="99" spans="1:10">
      <c r="A99" s="14"/>
      <c r="B99" s="14"/>
      <c r="C99" s="14"/>
      <c r="D99" s="14"/>
      <c r="E99" s="14"/>
      <c r="F99" s="14"/>
      <c r="G99" s="14"/>
      <c r="H99" s="14"/>
      <c r="I99" s="14"/>
    </row>
  </sheetData>
  <sheetProtection algorithmName="SHA-512" hashValue="UgN8g/0LmZ3kyX9Gd1G1+Fz9LX/yjGXtvLpbZcfz3QvMyPQ+ay863SObrnwiwkyLYYf8bUmSDkVCpNDxA9veJA==" saltValue="tLduhEZiXeRk0B3Ih+OAFg==" spinCount="100000" sheet="1" objects="1" scenarios="1"/>
  <protectedRanges>
    <protectedRange sqref="B39:I44" name="範囲5_1"/>
    <protectedRange sqref="K3:Q3 L1:R2 L4:R45" name="範囲4_1"/>
    <protectedRange sqref="I9:I38" name="範囲3_1"/>
    <protectedRange sqref="C9:F38" name="範囲2_1"/>
    <protectedRange sqref="D6:I6" name="範囲1_1"/>
  </protectedRanges>
  <mergeCells count="11">
    <mergeCell ref="B1:I1"/>
    <mergeCell ref="E3:F3"/>
    <mergeCell ref="B4:I4"/>
    <mergeCell ref="B6:C6"/>
    <mergeCell ref="D6:E6"/>
    <mergeCell ref="F6:I6"/>
    <mergeCell ref="B7:B8"/>
    <mergeCell ref="E7:E8"/>
    <mergeCell ref="F7:F8"/>
    <mergeCell ref="I7:I8"/>
    <mergeCell ref="K10:K17"/>
  </mergeCells>
  <phoneticPr fontId="3"/>
  <conditionalFormatting sqref="H9:H38">
    <cfRule type="expression" dxfId="23" priority="1">
      <formula>COUNTIF($H$9:$H$38,H9)&gt;1</formula>
    </cfRule>
  </conditionalFormatting>
  <dataValidations count="7">
    <dataValidation type="list" allowBlank="1" showInputMessage="1" showErrorMessage="1" sqref="H9:H38">
      <formula1>INDIRECT($G9)</formula1>
    </dataValidation>
    <dataValidation imeMode="fullAlpha" allowBlank="1" showInputMessage="1" showErrorMessage="1" sqref="F9:F38"/>
    <dataValidation imeMode="halfKatakana" allowBlank="1" showInputMessage="1" showErrorMessage="1" sqref="E9:E38"/>
    <dataValidation allowBlank="1" promptTitle="入力は" prompt="姓のみを入力してください" sqref="E39:E44"/>
    <dataValidation imeMode="on" allowBlank="1" showInputMessage="1" showErrorMessage="1" sqref="C39:D44"/>
    <dataValidation imeMode="halfAlpha" allowBlank="1" showInputMessage="1" showErrorMessage="1" sqref="B9:B38"/>
    <dataValidation imeMode="hiragana" allowBlank="1" showInputMessage="1" showErrorMessage="1" sqref="M19 M11 D6 C9:D38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'男　子'!$AB$5:$AB$8</xm:f>
          </x14:formula1>
          <xm:sqref>G9:G38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AL36"/>
  <sheetViews>
    <sheetView showGridLines="0" workbookViewId="0">
      <selection activeCell="C6" sqref="C6:D6"/>
    </sheetView>
  </sheetViews>
  <sheetFormatPr defaultRowHeight="22.5" customHeight="1"/>
  <cols>
    <col min="1" max="1" width="3.25" customWidth="1"/>
    <col min="2" max="2" width="34.5" customWidth="1"/>
    <col min="3" max="4" width="24.5" customWidth="1"/>
    <col min="5" max="5" width="1.25" style="1" customWidth="1"/>
    <col min="6" max="6" width="11.25" customWidth="1"/>
    <col min="7" max="7" width="4.125" customWidth="1"/>
    <col min="8" max="8" width="11.25" customWidth="1"/>
    <col min="9" max="14" width="6.375" customWidth="1"/>
    <col min="15" max="17" width="7.25" customWidth="1"/>
    <col min="18" max="23" width="5.875" customWidth="1"/>
    <col min="24" max="26" width="6.875" customWidth="1"/>
    <col min="27" max="27" width="10.125" customWidth="1"/>
    <col min="28" max="28" width="11.125" customWidth="1"/>
  </cols>
  <sheetData>
    <row r="1" spans="1:38" ht="22.5" customHeight="1">
      <c r="A1" s="1"/>
      <c r="B1" s="118" t="s">
        <v>155</v>
      </c>
      <c r="C1" s="119"/>
      <c r="D1" s="119"/>
      <c r="E1" s="117"/>
      <c r="F1" s="33"/>
      <c r="G1" s="33"/>
      <c r="H1" s="132" t="s">
        <v>0</v>
      </c>
      <c r="I1" s="133" t="s">
        <v>123</v>
      </c>
      <c r="J1" s="133" t="s">
        <v>124</v>
      </c>
      <c r="K1" s="133" t="s">
        <v>125</v>
      </c>
      <c r="L1" s="133" t="s">
        <v>126</v>
      </c>
      <c r="M1" s="133" t="s">
        <v>127</v>
      </c>
      <c r="N1" s="133" t="s">
        <v>128</v>
      </c>
      <c r="O1" s="133" t="s">
        <v>164</v>
      </c>
      <c r="P1" s="133" t="s">
        <v>165</v>
      </c>
      <c r="Q1" s="133" t="s">
        <v>166</v>
      </c>
      <c r="R1" s="133" t="s">
        <v>129</v>
      </c>
      <c r="S1" s="133" t="s">
        <v>130</v>
      </c>
      <c r="T1" s="133" t="s">
        <v>131</v>
      </c>
      <c r="U1" s="133" t="s">
        <v>132</v>
      </c>
      <c r="V1" s="133" t="s">
        <v>133</v>
      </c>
      <c r="W1" s="133" t="s">
        <v>134</v>
      </c>
      <c r="X1" s="133" t="s">
        <v>135</v>
      </c>
      <c r="Y1" s="133" t="s">
        <v>136</v>
      </c>
      <c r="Z1" s="133" t="s">
        <v>137</v>
      </c>
      <c r="AA1" s="134" t="s">
        <v>46</v>
      </c>
      <c r="AB1" s="134" t="s">
        <v>138</v>
      </c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ht="15" customHeight="1">
      <c r="A2" s="1"/>
      <c r="B2" s="43"/>
      <c r="C2" s="43"/>
      <c r="D2" s="43"/>
      <c r="E2" s="85"/>
      <c r="F2" s="26"/>
      <c r="G2" s="26"/>
      <c r="H2" s="135" t="str">
        <f>C5</f>
        <v/>
      </c>
      <c r="I2" s="136" t="str">
        <f>IF(COUNTIF('女　子'!$G$9:$G$38,"小６以下Ｄ")=0,"",COUNTIF('女　子'!$G$9:$G$38,"小６以下Ｄ")/2)</f>
        <v/>
      </c>
      <c r="J2" s="136" t="str">
        <f>IF(COUNTIF('女　子'!$G$9:$G$38,"小５以下Ｄ")=0,"",COUNTIF('女　子'!$G$9:$G$38,"小５以下Ｄ")/2)</f>
        <v/>
      </c>
      <c r="K2" s="136" t="str">
        <f>IF(COUNTIF('女　子'!$G$9:$G$38,"小４以下Ｄ")=0,"",COUNTIF('女　子'!$G$9:$G$38,"小４以下Ｄ")/2)</f>
        <v/>
      </c>
      <c r="L2" s="136" t="str">
        <f>IF(COUNTIF('女　子'!$G$9:$G$38,"小３以下Ｄ")=0,"",COUNTIF('女　子'!$G$9:$G$38,"小３以下Ｄ")/2)</f>
        <v/>
      </c>
      <c r="M2" s="136" t="str">
        <f>IF(COUNTIF('女　子'!$G$9:$G$38,"小２以下Ｄ")=0,"",COUNTIF('女　子'!$G$9:$G$38,"小２以下Ｄ")/2)</f>
        <v/>
      </c>
      <c r="N2" s="136" t="str">
        <f>IF(COUNTIF('女　子'!$G$9:$G$38,"小１以下Ｄ")=0,"",COUNTIF('女　子'!$G$9:$G$38,"小１以下Ｄ")/2)</f>
        <v/>
      </c>
      <c r="O2" s="136" t="str">
        <f>IF(COUNTIF(中学女子!$G$9:$G$38,"中３S")=0,"",COUNTIF(中学女子!$G$9:$G$38,"中３S"))</f>
        <v/>
      </c>
      <c r="P2" s="136" t="str">
        <f>IF(COUNTIF(中学女子!$G$9:$G$38,"中２S")=0,"",COUNTIF(中学女子!$G$9:$G$38,"中２S"))</f>
        <v/>
      </c>
      <c r="Q2" s="136" t="str">
        <f>IF(COUNTIF(中学女子!$G$9:$G$38,"中１S")=0,"",COUNTIF(中学女子!$G$9:$G$38,"中１S"))</f>
        <v/>
      </c>
      <c r="R2" s="136" t="str">
        <f>IF(COUNTIF('男　子'!$G$9:$G$38,"小６Ｓ")=0,"",COUNTIF('男　子'!$G$9:$G$38,"小６Ｓ"))</f>
        <v/>
      </c>
      <c r="S2" s="136" t="str">
        <f>IF(COUNTIF('男　子'!$G$9:$G$38,"小５Ｓ")=0,"",COUNTIF('男　子'!$G$9:$G$38,"小５Ｓ"))</f>
        <v/>
      </c>
      <c r="T2" s="136" t="str">
        <f>IF(COUNTIF('男　子'!$G$9:$G$38,"小４Ｓ")=0,"",COUNTIF('男　子'!$G$9:$G$38,"小４Ｓ"))</f>
        <v/>
      </c>
      <c r="U2" s="136" t="str">
        <f>IF(COUNTIF('男　子'!$G$9:$G$38,"小３Ｓ")=0,"",COUNTIF('男　子'!$G$9:$G$38,"小３Ｓ"))</f>
        <v/>
      </c>
      <c r="V2" s="136" t="str">
        <f>IF(COUNTIF('男　子'!$G$9:$G$38,"小２Ｓ")=0,"",COUNTIF('男　子'!$G$9:$G$38,"小２Ｓ"))</f>
        <v/>
      </c>
      <c r="W2" s="136" t="str">
        <f>IF(COUNTIF('男　子'!$G$9:$G$38,"小１以下Ｓ")=0,"",COUNTIF('男　子'!$G$9:$G$38,"小１以下Ｓ"))</f>
        <v/>
      </c>
      <c r="X2" s="136" t="str">
        <f>IF(COUNTIF('男　子'!$G$9:$G$38,"中３S")=0,"",COUNTIF('男　子'!$G$9:$G$38,"中３S"))</f>
        <v/>
      </c>
      <c r="Y2" s="136" t="str">
        <f>IF(COUNTIF('男　子'!$G$9:$G$38,"中２S")=0,"",COUNTIF('男　子'!$G$9:$G$38,"中２S"))</f>
        <v/>
      </c>
      <c r="Z2" s="136" t="str">
        <f>IF(COUNTIF('男　子'!$G$9:$G$38,"中１S")=0,"",COUNTIF('男　子'!$G$9:$G$38,"中１S"))</f>
        <v/>
      </c>
      <c r="AA2" s="137" t="str">
        <f>IF(SUM(I2:N2)*2+SUM(O2:Z2)=0,"",SUM(I2:N2)*2+SUM(O2:Z2))</f>
        <v/>
      </c>
      <c r="AB2" s="138" t="str">
        <f>IF(AA2="","",AA2*300)</f>
        <v/>
      </c>
    </row>
    <row r="3" spans="1:38" ht="22.5" customHeight="1">
      <c r="A3" s="1"/>
      <c r="B3" s="169" t="s">
        <v>48</v>
      </c>
      <c r="C3" s="170"/>
      <c r="D3" s="171"/>
      <c r="E3" s="107"/>
      <c r="G3" s="19"/>
    </row>
    <row r="4" spans="1:38" ht="22.5" customHeight="1">
      <c r="A4" s="1"/>
      <c r="B4" s="46"/>
      <c r="C4" s="46"/>
      <c r="D4" s="46"/>
      <c r="E4" s="46"/>
      <c r="F4" s="1"/>
      <c r="G4" s="19"/>
      <c r="H4" s="32"/>
      <c r="I4" s="32"/>
    </row>
    <row r="5" spans="1:38" ht="22.5" customHeight="1">
      <c r="A5" s="1"/>
      <c r="B5" s="42" t="s">
        <v>0</v>
      </c>
      <c r="C5" s="160" t="str">
        <f>IF('男　子'!D6="","",'男　子'!D6)</f>
        <v/>
      </c>
      <c r="D5" s="176"/>
      <c r="E5" s="108"/>
      <c r="G5" s="1"/>
      <c r="H5" s="31"/>
      <c r="I5" s="32"/>
    </row>
    <row r="6" spans="1:38" ht="28.5" customHeight="1">
      <c r="A6" s="1"/>
      <c r="B6" s="82" t="s">
        <v>119</v>
      </c>
      <c r="C6" s="174"/>
      <c r="D6" s="175"/>
      <c r="E6" s="109"/>
      <c r="F6" s="35"/>
      <c r="G6" s="73" t="s">
        <v>50</v>
      </c>
      <c r="H6" s="31"/>
      <c r="I6" s="31"/>
      <c r="J6" s="32"/>
    </row>
    <row r="7" spans="1:38" ht="28.5" customHeight="1">
      <c r="A7" s="1"/>
      <c r="B7" s="82" t="s">
        <v>120</v>
      </c>
      <c r="C7" s="167"/>
      <c r="D7" s="168"/>
      <c r="E7" s="110"/>
      <c r="F7" s="36"/>
      <c r="G7" s="74" t="s">
        <v>51</v>
      </c>
      <c r="H7" s="31"/>
      <c r="I7" s="31"/>
    </row>
    <row r="8" spans="1:38" ht="28.5" hidden="1" customHeight="1">
      <c r="B8" s="80"/>
      <c r="C8" s="42" t="s">
        <v>103</v>
      </c>
      <c r="D8" s="84"/>
      <c r="E8" s="111"/>
      <c r="F8" s="31"/>
      <c r="G8" s="31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1:38" ht="28.5" hidden="1" customHeight="1">
      <c r="B9" s="83"/>
      <c r="C9" s="172" t="str">
        <f>IF(C30="","",C31+D8*200)</f>
        <v/>
      </c>
      <c r="D9" s="173"/>
      <c r="E9" s="112"/>
      <c r="G9" s="31"/>
    </row>
    <row r="10" spans="1:38" ht="22.5" customHeight="1">
      <c r="B10" s="47"/>
      <c r="C10" s="47"/>
      <c r="D10" s="47"/>
      <c r="E10" s="46"/>
    </row>
    <row r="11" spans="1:38" ht="22.5" customHeight="1">
      <c r="B11" s="82" t="s">
        <v>122</v>
      </c>
      <c r="C11" s="179" t="s">
        <v>121</v>
      </c>
      <c r="D11" s="180"/>
      <c r="E11" s="106"/>
    </row>
    <row r="12" spans="1:38" ht="22.5" customHeight="1">
      <c r="B12" s="127" t="s">
        <v>139</v>
      </c>
      <c r="C12" s="75" t="str">
        <f>IF(COUNTIF('男　子'!$G$9:$G$38,"小６Ｓ")=0,"",COUNTIF('男　子'!$G$9:$G$38,"小６Ｓ"))</f>
        <v/>
      </c>
      <c r="D12" s="91" t="s">
        <v>45</v>
      </c>
      <c r="E12" s="113"/>
    </row>
    <row r="13" spans="1:38" ht="22.5" customHeight="1">
      <c r="B13" s="127" t="s">
        <v>140</v>
      </c>
      <c r="C13" s="55" t="str">
        <f>IF(COUNTIF('男　子'!$G$9:$G$38,"小５Ｓ")=0,"",COUNTIF('男　子'!$G$9:$G$38,"小５Ｓ"))</f>
        <v/>
      </c>
      <c r="D13" s="92" t="s">
        <v>45</v>
      </c>
      <c r="E13" s="113"/>
    </row>
    <row r="14" spans="1:38" ht="22.5" customHeight="1">
      <c r="B14" s="127" t="s">
        <v>141</v>
      </c>
      <c r="C14" s="55" t="str">
        <f>IF(COUNTIF('男　子'!$G$9:$G$38,"小４Ｓ")=0,"",COUNTIF('男　子'!$G$9:$G$38,"小４Ｓ"))</f>
        <v/>
      </c>
      <c r="D14" s="92" t="s">
        <v>45</v>
      </c>
      <c r="E14" s="113"/>
    </row>
    <row r="15" spans="1:38" ht="22.5" customHeight="1">
      <c r="B15" s="127" t="s">
        <v>142</v>
      </c>
      <c r="C15" s="55" t="str">
        <f>IF(COUNTIF('男　子'!$G$9:$G$38,"小３Ｓ")=0,"",COUNTIF('男　子'!$G$9:$G$38,"小３Ｓ"))</f>
        <v/>
      </c>
      <c r="D15" s="92" t="s">
        <v>45</v>
      </c>
      <c r="E15" s="113"/>
    </row>
    <row r="16" spans="1:38" ht="22.5" customHeight="1">
      <c r="B16" s="127" t="s">
        <v>143</v>
      </c>
      <c r="C16" s="55" t="str">
        <f>IF(COUNTIF('男　子'!$G$9:$G$38,"小２Ｓ")=0,"",COUNTIF('男　子'!$G$9:$G$38,"小２Ｓ"))</f>
        <v/>
      </c>
      <c r="D16" s="92" t="s">
        <v>45</v>
      </c>
      <c r="E16" s="113"/>
    </row>
    <row r="17" spans="1:28" ht="22.5" customHeight="1">
      <c r="B17" s="128" t="s">
        <v>117</v>
      </c>
      <c r="C17" s="76" t="str">
        <f>IF(COUNTIF('男　子'!$G$9:$G$38,"小１以下Ｓ")=0,"",COUNTIF('男　子'!$G$9:$G$38,"小１以下Ｓ"))</f>
        <v/>
      </c>
      <c r="D17" s="93" t="s">
        <v>45</v>
      </c>
      <c r="E17" s="113"/>
    </row>
    <row r="18" spans="1:28" ht="22.5" customHeight="1">
      <c r="B18" s="129" t="s">
        <v>144</v>
      </c>
      <c r="C18" s="54" t="str">
        <f>IF(COUNTIF('男　子'!$G$9:$G$38,"中３S")=0,"",COUNTIF('男　子'!$G$9:$G$38,"中３S"))</f>
        <v/>
      </c>
      <c r="D18" s="92" t="s">
        <v>45</v>
      </c>
      <c r="E18" s="113"/>
    </row>
    <row r="19" spans="1:28" ht="22.5" customHeight="1">
      <c r="B19" s="130" t="s">
        <v>145</v>
      </c>
      <c r="C19" s="76" t="str">
        <f>IF(COUNTIF('男　子'!$G$9:$G$38,"中２S")=0,"",COUNTIF('男　子'!$G$9:$G$38,"中２S"))</f>
        <v/>
      </c>
      <c r="D19" s="92" t="s">
        <v>45</v>
      </c>
      <c r="E19" s="113"/>
    </row>
    <row r="20" spans="1:28" ht="22.5" customHeight="1">
      <c r="B20" s="131" t="s">
        <v>118</v>
      </c>
      <c r="C20" s="76" t="str">
        <f>IF(COUNTIF('男　子'!$G$9:$G$38,"中１S")=0,"",COUNTIF('男　子'!$G$9:$G$38,"中１S"))</f>
        <v/>
      </c>
      <c r="D20" s="92" t="s">
        <v>45</v>
      </c>
      <c r="E20" s="113"/>
    </row>
    <row r="21" spans="1:28" ht="22.5" customHeight="1">
      <c r="B21" s="122" t="s">
        <v>111</v>
      </c>
      <c r="C21" s="75" t="str">
        <f>IF(COUNTIF('女　子'!$G$9:$G$38,"小６以下Ｄ")=0,"",COUNTIF('女　子'!$G$9:$G$38,"小６以下Ｄ")/2)</f>
        <v/>
      </c>
      <c r="D21" s="91" t="s">
        <v>49</v>
      </c>
      <c r="E21" s="113"/>
    </row>
    <row r="22" spans="1:28" ht="22.5" customHeight="1">
      <c r="B22" s="123" t="s">
        <v>112</v>
      </c>
      <c r="C22" s="55" t="str">
        <f>IF(COUNTIF('女　子'!$G$9:$G$38,"小５以下Ｄ")=0,"",COUNTIF('女　子'!$G$9:$G$38,"小５以下Ｄ")/2)</f>
        <v/>
      </c>
      <c r="D22" s="92" t="s">
        <v>49</v>
      </c>
      <c r="E22" s="113"/>
    </row>
    <row r="23" spans="1:28" ht="22.5" customHeight="1">
      <c r="B23" s="123" t="s">
        <v>113</v>
      </c>
      <c r="C23" s="55" t="str">
        <f>IF(COUNTIF('女　子'!$G$9:$G$38,"小４以下Ｄ")=0,"",COUNTIF('女　子'!$G$9:$G$38,"小４以下Ｄ")/2)</f>
        <v/>
      </c>
      <c r="D23" s="92" t="s">
        <v>49</v>
      </c>
      <c r="E23" s="113"/>
    </row>
    <row r="24" spans="1:28" ht="22.5" customHeight="1">
      <c r="B24" s="123" t="s">
        <v>114</v>
      </c>
      <c r="C24" s="55" t="str">
        <f>IF(COUNTIF('女　子'!$G$9:$G$38,"小３以下Ｄ")=0,"",COUNTIF('女　子'!$G$9:$G$38,"小３以下Ｄ")/2)</f>
        <v/>
      </c>
      <c r="D24" s="92" t="s">
        <v>49</v>
      </c>
      <c r="E24" s="113"/>
    </row>
    <row r="25" spans="1:28" ht="22.5" customHeight="1">
      <c r="B25" s="123" t="s">
        <v>115</v>
      </c>
      <c r="C25" s="55" t="str">
        <f>IF(COUNTIF('女　子'!$G$9:$G$38,"小２以下Ｄ")=0,"",COUNTIF('女　子'!$G$9:$G$38,"小２以下Ｄ")/2)</f>
        <v/>
      </c>
      <c r="D25" s="92" t="s">
        <v>49</v>
      </c>
      <c r="E25" s="113"/>
    </row>
    <row r="26" spans="1:28" ht="22.5" customHeight="1">
      <c r="B26" s="124" t="s">
        <v>116</v>
      </c>
      <c r="C26" s="94" t="str">
        <f>IF(COUNTIF('女　子'!$G$9:$G$38,"小１以下Ｄ")=0,"",COUNTIF('女　子'!$G$9:$G$38,"小１以下Ｄ")/2)</f>
        <v/>
      </c>
      <c r="D26" s="93" t="s">
        <v>49</v>
      </c>
      <c r="E26" s="113"/>
    </row>
    <row r="27" spans="1:28" ht="22.5" customHeight="1">
      <c r="B27" s="125" t="s">
        <v>161</v>
      </c>
      <c r="C27" s="76" t="str">
        <f>IF(COUNTIF(中学女子!$G$9:$G$38,"中３S")=0,"",COUNTIF(中学女子!$G$9:$G$38,"中３S"))</f>
        <v/>
      </c>
      <c r="D27" s="92" t="s">
        <v>45</v>
      </c>
      <c r="E27" s="113"/>
    </row>
    <row r="28" spans="1:28" ht="22.5" customHeight="1">
      <c r="B28" s="126" t="s">
        <v>162</v>
      </c>
      <c r="C28" s="76" t="str">
        <f>IF(COUNTIF(中学女子!$G$9:$G$38,"中２S")=0,"",COUNTIF(中学女子!$G$9:$G$38,"中２S"))</f>
        <v/>
      </c>
      <c r="D28" s="92" t="s">
        <v>45</v>
      </c>
      <c r="E28" s="113"/>
    </row>
    <row r="29" spans="1:28" ht="22.5" customHeight="1">
      <c r="B29" s="126" t="s">
        <v>163</v>
      </c>
      <c r="C29" s="76" t="str">
        <f>IF(COUNTIF(中学女子!$G$9:$G$38,"中１S")=0,"",COUNTIF(中学女子!$G$9:$G$38,"中１S"))</f>
        <v/>
      </c>
      <c r="D29" s="92" t="s">
        <v>45</v>
      </c>
      <c r="E29" s="113"/>
      <c r="J29" s="34"/>
      <c r="K29" s="34"/>
    </row>
    <row r="30" spans="1:28" ht="22.5" customHeight="1">
      <c r="B30" s="79" t="s">
        <v>46</v>
      </c>
      <c r="C30" s="177" t="str">
        <f>IF(SUM(C21:C26)+SUM(C12:C29)=0,"",SUM(C21:C26)+SUM(C12:C29))</f>
        <v/>
      </c>
      <c r="D30" s="178"/>
      <c r="E30" s="114"/>
      <c r="H30" s="34"/>
      <c r="I30" s="34"/>
      <c r="J30" s="11"/>
      <c r="K30" s="11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28" ht="27" customHeight="1">
      <c r="A31" s="34"/>
      <c r="B31" s="79" t="s">
        <v>47</v>
      </c>
      <c r="C31" s="165" t="str">
        <f>IF(C30="","",C30*300)</f>
        <v/>
      </c>
      <c r="D31" s="166"/>
      <c r="E31" s="115"/>
      <c r="F31" s="34"/>
      <c r="H31" s="11"/>
      <c r="I31" s="11"/>
      <c r="J31" s="11"/>
      <c r="K31" s="11"/>
    </row>
    <row r="32" spans="1:28" s="34" customFormat="1" ht="35.25" customHeight="1">
      <c r="A32"/>
      <c r="B32" s="81"/>
      <c r="C32" s="181"/>
      <c r="D32" s="181"/>
      <c r="E32" s="116"/>
      <c r="F32" s="11"/>
      <c r="H32" s="11"/>
      <c r="I32" s="11"/>
      <c r="J32" s="11"/>
      <c r="K32" s="11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2:9" ht="29.25" customHeight="1">
      <c r="B33" s="164"/>
      <c r="C33" s="164"/>
      <c r="D33" s="164"/>
      <c r="E33" s="87"/>
      <c r="F33" s="11"/>
      <c r="G33" s="11"/>
      <c r="H33" s="11"/>
      <c r="I33" s="11"/>
    </row>
    <row r="34" spans="2:9" ht="22.5" customHeight="1">
      <c r="B34" s="164"/>
      <c r="C34" s="164"/>
      <c r="D34" s="164"/>
      <c r="E34" s="87"/>
      <c r="F34" s="11"/>
      <c r="G34" s="11"/>
      <c r="H34" s="11"/>
      <c r="I34" s="11"/>
    </row>
    <row r="35" spans="2:9" ht="28.5" customHeight="1">
      <c r="B35" s="164"/>
      <c r="C35" s="164"/>
      <c r="D35" s="164"/>
      <c r="E35" s="87"/>
      <c r="F35" s="11"/>
      <c r="G35" s="11"/>
    </row>
    <row r="36" spans="2:9" ht="22.5" customHeight="1">
      <c r="B36" s="164"/>
      <c r="C36" s="164"/>
      <c r="D36" s="164"/>
      <c r="E36" s="87"/>
      <c r="G36" s="11"/>
    </row>
  </sheetData>
  <sheetProtection algorithmName="SHA-512" hashValue="bRU67fdFcv7ZhLQTpBlIIJHLnxX7uJ3NN/kWsq3L1dJACqQbnhHsQ7sKCgHKmAim9xC/kyEdHZjbqvRBY+gYwg==" saltValue="7XAXKkb4FLxdWyw5MsJj3w==" spinCount="100000" sheet="1" objects="1" scenarios="1"/>
  <protectedRanges>
    <protectedRange sqref="C6:E7" name="範囲1_5"/>
    <protectedRange sqref="D8:E8" name="範囲2"/>
    <protectedRange sqref="J28:P29 F21:F29 J20:N27 H4:N5 H6:P8 G1:G5 G22:G32 G8:G11 H20:I30 F11 H10:N26 F12:G28 F6:G7" name="範囲3"/>
    <protectedRange sqref="H31:I71 A31:A71 J30:AB70 B32:F72 AC32:XFD72 G33:G73" name="範囲4"/>
    <protectedRange sqref="C5:E5" name="範囲1_2_3"/>
  </protectedRanges>
  <mergeCells count="13">
    <mergeCell ref="B36:D36"/>
    <mergeCell ref="B33:D33"/>
    <mergeCell ref="C31:D31"/>
    <mergeCell ref="C7:D7"/>
    <mergeCell ref="B3:D3"/>
    <mergeCell ref="C9:D9"/>
    <mergeCell ref="C6:D6"/>
    <mergeCell ref="C5:D5"/>
    <mergeCell ref="C30:D30"/>
    <mergeCell ref="C11:D11"/>
    <mergeCell ref="C32:D32"/>
    <mergeCell ref="B34:D34"/>
    <mergeCell ref="B35:D35"/>
  </mergeCells>
  <phoneticPr fontId="4"/>
  <dataValidations count="1">
    <dataValidation imeMode="hiragana" allowBlank="1" showInputMessage="1" showErrorMessage="1" sqref="H2 D7:E7 C5:C7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4C8D41-144E-4014-A89F-D417225171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男　子</vt:lpstr>
      <vt:lpstr>女　子</vt:lpstr>
      <vt:lpstr>中学女子</vt:lpstr>
      <vt:lpstr>総括表</vt:lpstr>
      <vt:lpstr>'女　子'!Print_Area</vt:lpstr>
      <vt:lpstr>総括表!Print_Area</vt:lpstr>
      <vt:lpstr>'男　子'!Print_Area</vt:lpstr>
      <vt:lpstr>種目3</vt:lpstr>
      <vt:lpstr>種目D</vt:lpstr>
      <vt:lpstr>種目S</vt:lpstr>
      <vt:lpstr>小１以下D</vt:lpstr>
      <vt:lpstr>小１以下S</vt:lpstr>
      <vt:lpstr>小２S</vt:lpstr>
      <vt:lpstr>小２以下D</vt:lpstr>
      <vt:lpstr>小３Ｓ</vt:lpstr>
      <vt:lpstr>小３以下Ｄ</vt:lpstr>
      <vt:lpstr>小４Ｓ</vt:lpstr>
      <vt:lpstr>小４以下Ｄ</vt:lpstr>
      <vt:lpstr>小５Ｓ</vt:lpstr>
      <vt:lpstr>小５以下Ｄ</vt:lpstr>
      <vt:lpstr>小６S</vt:lpstr>
      <vt:lpstr>小６以下Ｄ</vt:lpstr>
      <vt:lpstr>中１D</vt:lpstr>
      <vt:lpstr>中１Ｓ</vt:lpstr>
      <vt:lpstr>中２Ｓ</vt:lpstr>
      <vt:lpstr>中２以下D</vt:lpstr>
      <vt:lpstr>中３S</vt:lpstr>
      <vt:lpstr>中３以下D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ume</cp:lastModifiedBy>
  <cp:lastPrinted>2022-01-20T05:46:35Z</cp:lastPrinted>
  <dcterms:created xsi:type="dcterms:W3CDTF">2019-11-05T22:58:46Z</dcterms:created>
  <dcterms:modified xsi:type="dcterms:W3CDTF">2022-02-18T06:08:03Z</dcterms:modified>
</cp:coreProperties>
</file>