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大会データ\秋季大会\R4\大会申込関係\"/>
    </mc:Choice>
  </mc:AlternateContent>
  <bookViews>
    <workbookView xWindow="-105" yWindow="-105" windowWidth="19425" windowHeight="10425"/>
  </bookViews>
  <sheets>
    <sheet name="小学女子" sheetId="2" r:id="rId1"/>
    <sheet name="小・中学男子" sheetId="4" r:id="rId2"/>
    <sheet name="中学女子" sheetId="5" r:id="rId3"/>
    <sheet name="総括表" sheetId="3" r:id="rId4"/>
    <sheet name="集計用" sheetId="6" r:id="rId5"/>
  </sheets>
  <definedNames>
    <definedName name="_xlnm.Print_Area" localSheetId="1">小・中学男子!$B$1:$I$38</definedName>
    <definedName name="_xlnm.Print_Area" localSheetId="0">小学女子!$B$1:$I$38</definedName>
    <definedName name="_xlnm.Print_Area" localSheetId="3">総括表!$B$1:$G$31</definedName>
    <definedName name="_xlnm.Print_Area" localSheetId="2">中学女子!$B$1:$I$38</definedName>
    <definedName name="種目3" localSheetId="2">中学女子!$AA$5:$AA$14</definedName>
    <definedName name="種目3">小・中学男子!$AA$5:$AA$14</definedName>
    <definedName name="種目D" localSheetId="2">中学女子!$AA$5:$AA$14</definedName>
    <definedName name="種目D">小・中学男子!$AA$5:$AA$14</definedName>
    <definedName name="種目S" localSheetId="2">中学女子!$AB$5:$AB$14</definedName>
    <definedName name="種目S">小・中学男子!$AB$5:$AB$14</definedName>
    <definedName name="小１以下D" localSheetId="2">中学女子!$AH$5:$AH$15</definedName>
    <definedName name="小１以下D">小・中学男子!$AH$5:$AH$15</definedName>
    <definedName name="小１以下S" localSheetId="2">中学女子!$AQ$5:$AQ$15</definedName>
    <definedName name="小１以下S">小・中学男子!$AQ$5:$AQ$15</definedName>
    <definedName name="小２以下D" localSheetId="2">中学女子!$AG$5:$AG$15</definedName>
    <definedName name="小２以下D">小・中学男子!$AG$5:$AG$15</definedName>
    <definedName name="小２以下S" localSheetId="2">中学女子!$AP$5:$AP$15</definedName>
    <definedName name="小２以下S">小・中学男子!$AP$5:$AP$15</definedName>
    <definedName name="小３以下Ｄ" localSheetId="2">中学女子!$AF$5:$AF$15</definedName>
    <definedName name="小３以下Ｄ">小・中学男子!$AF$5:$AF$15</definedName>
    <definedName name="小３以下Ｓ" localSheetId="2">中学女子!$AO$5:$AO$15</definedName>
    <definedName name="小３以下Ｓ">小・中学男子!$AO$5:$AO$15</definedName>
    <definedName name="小４以下Ｄ" localSheetId="2">中学女子!$AE$5:$AE$15</definedName>
    <definedName name="小４以下Ｄ">小・中学男子!$AE$5:$AE$15</definedName>
    <definedName name="小４以下Ｓ" localSheetId="2">中学女子!$AN$5:$AN$15</definedName>
    <definedName name="小４以下Ｓ">小・中学男子!$AN$5:$AN$15</definedName>
    <definedName name="小５以下Ｄ" localSheetId="2">中学女子!$AD$5:$AD$15</definedName>
    <definedName name="小５以下Ｄ">小・中学男子!$AD$5:$AD$15</definedName>
    <definedName name="小５以下Ｓ" localSheetId="2">中学女子!$AM$5:$AM$15</definedName>
    <definedName name="小５以下Ｓ">小・中学男子!$AM$5:$AM$15</definedName>
    <definedName name="小６以下Ｄ" localSheetId="2">中学女子!$AC$5:$AC$15</definedName>
    <definedName name="小６以下Ｄ">小・中学男子!$AC$5:$AC$15</definedName>
    <definedName name="小６以下S" localSheetId="2">中学女子!$AL$5:$AL$15</definedName>
    <definedName name="小６以下S">小・中学男子!$AL$5:$AL$15</definedName>
    <definedName name="中１D" localSheetId="2">中学女子!$AK$5:$AK$15</definedName>
    <definedName name="中１D">小・中学男子!$AK$5:$AK$15</definedName>
    <definedName name="中１Ｓ" localSheetId="2">中学女子!$AK$5:$AK$15</definedName>
    <definedName name="中１Ｓ">小・中学男子!$AK$5:$AK$15</definedName>
    <definedName name="中２以下D" localSheetId="2">中学女子!$AJ$5:$AJ$15</definedName>
    <definedName name="中２以下D">小・中学男子!$AJ$5:$AJ$15</definedName>
    <definedName name="中２以下Ｓ" localSheetId="2">中学女子!$AJ$5:$AJ$15</definedName>
    <definedName name="中２以下Ｓ">小・中学男子!$AJ$5:$AJ$15</definedName>
    <definedName name="中３以下D" localSheetId="2">中学女子!$AI$5:$AI$15</definedName>
    <definedName name="中３以下D">小・中学男子!$AI$5:$AI$15</definedName>
    <definedName name="中３以下S" localSheetId="2">中学女子!$AI$5:$AI$15</definedName>
    <definedName name="中３以下S">小・中学男子!$AI$5:$AI$15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6" i="5"/>
  <c r="D6" i="4"/>
  <c r="T2" i="6"/>
  <c r="S2" i="6"/>
  <c r="R2" i="6"/>
  <c r="N1" i="6"/>
  <c r="M1" i="6"/>
  <c r="L1" i="6"/>
  <c r="H1" i="6"/>
  <c r="G1" i="6"/>
  <c r="F1" i="6"/>
  <c r="E1" i="6"/>
  <c r="D1" i="6"/>
  <c r="C1" i="6"/>
  <c r="K1" i="6"/>
  <c r="J1" i="6"/>
  <c r="I1" i="6"/>
  <c r="B2" i="6" l="1"/>
  <c r="F12" i="3"/>
  <c r="C2" i="6" s="1"/>
  <c r="F29" i="3" l="1"/>
  <c r="F28" i="3"/>
  <c r="F27" i="3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D21" i="3"/>
  <c r="I2" i="6" s="1"/>
  <c r="D29" i="3"/>
  <c r="Q2" i="6" s="1"/>
  <c r="D28" i="3"/>
  <c r="P2" i="6" s="1"/>
  <c r="D27" i="3"/>
  <c r="O2" i="6" s="1"/>
  <c r="D26" i="3"/>
  <c r="N2" i="6" s="1"/>
  <c r="D25" i="3"/>
  <c r="M2" i="6" s="1"/>
  <c r="D24" i="3"/>
  <c r="L2" i="6" s="1"/>
  <c r="D23" i="3"/>
  <c r="K2" i="6" s="1"/>
  <c r="D22" i="3"/>
  <c r="J2" i="6" s="1"/>
  <c r="F17" i="3"/>
  <c r="H2" i="6" s="1"/>
  <c r="F16" i="3"/>
  <c r="G2" i="6" s="1"/>
  <c r="F15" i="3"/>
  <c r="F2" i="6" s="1"/>
  <c r="F14" i="3"/>
  <c r="E2" i="6" s="1"/>
  <c r="F13" i="3"/>
  <c r="D2" i="6" s="1"/>
  <c r="H81" i="5" l="1"/>
  <c r="K10" i="5" s="1"/>
  <c r="D30" i="3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U2" i="6" l="1"/>
  <c r="D31" i="3"/>
  <c r="H81" i="2"/>
  <c r="K10" i="2" s="1"/>
  <c r="H81" i="4"/>
  <c r="K10" i="4" s="1"/>
  <c r="D9" i="3" l="1"/>
  <c r="V2" i="6"/>
</calcChain>
</file>

<file path=xl/comments1.xml><?xml version="1.0" encoding="utf-8"?>
<comments xmlns="http://schemas.openxmlformats.org/spreadsheetml/2006/main">
  <authors>
    <author/>
  </authors>
  <commentList>
    <comment ref="G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
小六以下Ｄは　60１～
小五以下Ｄは　501～
小四以下Ｄは　401～
小三以下Ｄは　301～
小二以下Dは　201～
小一以下Dは　101～
　の順に入力してください
</t>
        </r>
      </text>
    </comment>
    <comment ref="H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小学六年Ｓは　601～
小学五年Ｓは　501～
小学四年Ｓは　401～
小学三年Ｓは　301～
小学二年Ｓは　201～
小学一年Ｓは　101～
　の順に入力してください</t>
        </r>
      </text>
    </comment>
  </commentList>
</comments>
</file>

<file path=xl/comments3.xml><?xml version="1.0" encoding="utf-8"?>
<comments xmlns="http://schemas.openxmlformats.org/spreadsheetml/2006/main">
  <authors>
    <author xml:space="preserve"> 平岡</author>
  </authors>
  <commentList>
    <comment ref="G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 中学三年Ｓは T101～
 中学二年Ｓは T201～
 中学一年Ｓは T101～
　の順に入力してください</t>
        </r>
      </text>
    </comment>
  </commentList>
</comments>
</file>

<file path=xl/sharedStrings.xml><?xml version="1.0" encoding="utf-8"?>
<sst xmlns="http://schemas.openxmlformats.org/spreadsheetml/2006/main" count="458" uniqueCount="158">
  <si>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</si>
  <si>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</si>
  <si>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</si>
  <si>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</si>
  <si>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</si>
  <si>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</si>
  <si>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</si>
  <si>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</si>
  <si>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</si>
  <si>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</si>
  <si>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</si>
  <si>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</si>
  <si>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</si>
  <si>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</si>
  <si>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</si>
  <si>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</si>
  <si>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</si>
  <si>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</si>
  <si>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</si>
  <si>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</si>
  <si>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二年Ｓ</t>
    <rPh sb="0" eb="1">
      <t>ニ</t>
    </rPh>
    <rPh sb="1" eb="2">
      <t>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</si>
  <si>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</si>
  <si>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</si>
  <si>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</si>
  <si>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</si>
  <si>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</si>
  <si>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</si>
  <si>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</si>
  <si>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</si>
  <si>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</si>
  <si>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</si>
  <si>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</si>
  <si>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</si>
  <si>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</si>
  <si>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</si>
  <si>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</si>
  <si>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</si>
  <si>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</si>
  <si>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フリガナ</t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</si>
  <si>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</si>
  <si>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</si>
  <si>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</si>
  <si>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</si>
  <si>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</si>
  <si>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</si>
  <si>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</si>
  <si>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</si>
  <si>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</si>
  <si>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</si>
  <si>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　　４年生以下</t>
    <phoneticPr fontId="3"/>
  </si>
  <si>
    <t>　　３年生以下</t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</si>
  <si>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</si>
  <si>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</si>
  <si>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</si>
  <si>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</si>
  <si>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</si>
  <si>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</si>
  <si>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</si>
  <si>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</si>
  <si>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</si>
  <si>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T301</t>
    <phoneticPr fontId="3"/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</si>
  <si>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</si>
  <si>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</si>
  <si>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</si>
  <si>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</si>
  <si>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</si>
  <si>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</si>
  <si>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</si>
  <si>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</si>
  <si>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</si>
  <si>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  <phoneticPr fontId="3"/>
  </si>
  <si>
    <t>T202</t>
  </si>
  <si>
    <t>T203</t>
  </si>
  <si>
    <t>T204</t>
  </si>
  <si>
    <t>T205</t>
  </si>
  <si>
    <t>T206</t>
  </si>
  <si>
    <t>T207</t>
  </si>
  <si>
    <t>T208</t>
  </si>
  <si>
    <t>T209</t>
  </si>
  <si>
    <t>T210</t>
  </si>
  <si>
    <t>T101</t>
    <phoneticPr fontId="3"/>
  </si>
  <si>
    <t>T102</t>
  </si>
  <si>
    <t>T103</t>
  </si>
  <si>
    <t>T104</t>
  </si>
  <si>
    <t>T105</t>
  </si>
  <si>
    <t>T106</t>
  </si>
  <si>
    <t>T107</t>
  </si>
  <si>
    <t>T108</t>
  </si>
  <si>
    <t>T109</t>
  </si>
  <si>
    <t>T110</t>
  </si>
  <si>
    <t>　　２年生以下</t>
  </si>
  <si>
    <t>　　１年生以下</t>
  </si>
  <si>
    <t>電話番号</t>
    <rPh sb="0" eb="2">
      <t>デンワ</t>
    </rPh>
    <phoneticPr fontId="4"/>
  </si>
  <si>
    <t>冊</t>
    <rPh sb="0" eb="1">
      <t>サツ</t>
    </rPh>
    <phoneticPr fontId="3"/>
  </si>
  <si>
    <t>大会誌購入冊数</t>
    <rPh sb="0" eb="2">
      <t>タイカイ</t>
    </rPh>
    <rPh sb="2" eb="3">
      <t>シ</t>
    </rPh>
    <rPh sb="3" eb="5">
      <t>コウニュウ</t>
    </rPh>
    <rPh sb="5" eb="7">
      <t>サツスウ</t>
    </rPh>
    <phoneticPr fontId="4"/>
  </si>
  <si>
    <t>大会誌代・参加料　合計額</t>
    <rPh sb="0" eb="2">
      <t>タイカイ</t>
    </rPh>
    <rPh sb="2" eb="3">
      <t>シ</t>
    </rPh>
    <rPh sb="3" eb="4">
      <t>ダイ</t>
    </rPh>
    <rPh sb="5" eb="6">
      <t>サン</t>
    </rPh>
    <rPh sb="6" eb="7">
      <t>カ</t>
    </rPh>
    <rPh sb="7" eb="8">
      <t>リョウ</t>
    </rPh>
    <rPh sb="9" eb="11">
      <t>ゴウケイ</t>
    </rPh>
    <rPh sb="11" eb="12">
      <t>ガク</t>
    </rPh>
    <phoneticPr fontId="4"/>
  </si>
  <si>
    <t>氏名、フリガナ、学年の部分はを</t>
    <rPh sb="0" eb="2">
      <t>シメイ</t>
    </rPh>
    <rPh sb="8" eb="10">
      <t>ガクネン</t>
    </rPh>
    <rPh sb="11" eb="13">
      <t>ブブン</t>
    </rPh>
    <phoneticPr fontId="4"/>
  </si>
  <si>
    <t>セルの削除をしないこと。</t>
    <rPh sb="3" eb="5">
      <t>サクジョ</t>
    </rPh>
    <phoneticPr fontId="3"/>
  </si>
  <si>
    <t>他のファイルからのコピー，貼り付け，値のクリアはできます</t>
    <rPh sb="13" eb="14">
      <t>ハ</t>
    </rPh>
    <rPh sb="15" eb="16">
      <t>ツ</t>
    </rPh>
    <rPh sb="18" eb="19">
      <t>アタイ</t>
    </rPh>
    <phoneticPr fontId="3"/>
  </si>
  <si>
    <t>氏名、フリガナ、学年の部分は</t>
    <rPh sb="0" eb="2">
      <t>シメイ</t>
    </rPh>
    <rPh sb="8" eb="10">
      <t>ガクネン</t>
    </rPh>
    <rPh sb="11" eb="13">
      <t>ブブン</t>
    </rPh>
    <phoneticPr fontId="4"/>
  </si>
  <si>
    <t>ただし、削除はできません</t>
    <rPh sb="4" eb="6">
      <t>サクジョ</t>
    </rPh>
    <phoneticPr fontId="4"/>
  </si>
  <si>
    <t>鹿児島市バドミントンスポーツ少年団　春季大会申込書</t>
    <rPh sb="0" eb="4">
      <t>カゴシマシ</t>
    </rPh>
    <rPh sb="14" eb="17">
      <t>ショウネンダン</t>
    </rPh>
    <rPh sb="18" eb="20">
      <t>シュンキ</t>
    </rPh>
    <rPh sb="20" eb="22">
      <t>タイカイ</t>
    </rPh>
    <rPh sb="22" eb="25">
      <t>モウシコミショ</t>
    </rPh>
    <phoneticPr fontId="4"/>
  </si>
  <si>
    <t>過去の他大会等の申込書からコピーしたり、クリアすることができます</t>
  </si>
  <si>
    <t>過去の他大会等の申込書からコピーしたり、クリアすることができます</t>
    <rPh sb="0" eb="2">
      <t>カコ</t>
    </rPh>
    <rPh sb="3" eb="4">
      <t>タ</t>
    </rPh>
    <phoneticPr fontId="4"/>
  </si>
  <si>
    <t>小６以下Ｄ</t>
    <rPh sb="0" eb="1">
      <t>ショウ</t>
    </rPh>
    <rPh sb="2" eb="4">
      <t>イカ</t>
    </rPh>
    <phoneticPr fontId="4"/>
  </si>
  <si>
    <t>小５以下Ｄ</t>
    <rPh sb="0" eb="1">
      <t>ショウ</t>
    </rPh>
    <rPh sb="2" eb="4">
      <t>イカ</t>
    </rPh>
    <phoneticPr fontId="4"/>
  </si>
  <si>
    <t>小４以下Ｄ</t>
    <rPh sb="0" eb="1">
      <t>ショウ</t>
    </rPh>
    <rPh sb="2" eb="4">
      <t>イカ</t>
    </rPh>
    <phoneticPr fontId="4"/>
  </si>
  <si>
    <t>小３以下Ｄ</t>
    <rPh sb="0" eb="1">
      <t>ショウ</t>
    </rPh>
    <rPh sb="2" eb="4">
      <t>イカ</t>
    </rPh>
    <phoneticPr fontId="4"/>
  </si>
  <si>
    <t>小２以下Ｄ</t>
    <rPh sb="0" eb="1">
      <t>ショウ</t>
    </rPh>
    <rPh sb="2" eb="4">
      <t>イカ</t>
    </rPh>
    <phoneticPr fontId="4"/>
  </si>
  <si>
    <t>小１以下Ｄ</t>
    <rPh sb="0" eb="1">
      <t>ショウ</t>
    </rPh>
    <rPh sb="2" eb="4">
      <t>イカ</t>
    </rPh>
    <phoneticPr fontId="4"/>
  </si>
  <si>
    <t>中３以下D</t>
    <rPh sb="0" eb="1">
      <t>チュウ</t>
    </rPh>
    <rPh sb="2" eb="4">
      <t>イカ</t>
    </rPh>
    <phoneticPr fontId="3"/>
  </si>
  <si>
    <t>中２以下D</t>
    <rPh sb="0" eb="1">
      <t>チュウ</t>
    </rPh>
    <rPh sb="2" eb="4">
      <t>イカ</t>
    </rPh>
    <phoneticPr fontId="4"/>
  </si>
  <si>
    <t>中１D</t>
    <rPh sb="0" eb="1">
      <t>チュウ</t>
    </rPh>
    <phoneticPr fontId="4"/>
  </si>
  <si>
    <t>種目D</t>
    <rPh sb="0" eb="2">
      <t>シュモク</t>
    </rPh>
    <phoneticPr fontId="4"/>
  </si>
  <si>
    <t>種目S</t>
    <rPh sb="0" eb="2">
      <t>シュモク</t>
    </rPh>
    <phoneticPr fontId="4"/>
  </si>
  <si>
    <t>小６以下Ｓ</t>
    <rPh sb="0" eb="1">
      <t>ショウ</t>
    </rPh>
    <rPh sb="2" eb="4">
      <t>イカ</t>
    </rPh>
    <phoneticPr fontId="4"/>
  </si>
  <si>
    <t>小５以下Ｓ</t>
    <rPh sb="0" eb="1">
      <t>ショウ</t>
    </rPh>
    <rPh sb="2" eb="4">
      <t>イカ</t>
    </rPh>
    <phoneticPr fontId="4"/>
  </si>
  <si>
    <t>小４以下Ｓ</t>
    <rPh sb="0" eb="1">
      <t>ショウ</t>
    </rPh>
    <rPh sb="2" eb="4">
      <t>イカ</t>
    </rPh>
    <phoneticPr fontId="4"/>
  </si>
  <si>
    <t>小３以下Ｓ</t>
    <rPh sb="0" eb="1">
      <t>ショウ</t>
    </rPh>
    <rPh sb="2" eb="4">
      <t>イカ</t>
    </rPh>
    <phoneticPr fontId="4"/>
  </si>
  <si>
    <t>小２以下Ｓ</t>
    <rPh sb="0" eb="1">
      <t>ショウ</t>
    </rPh>
    <rPh sb="2" eb="4">
      <t>イカ</t>
    </rPh>
    <phoneticPr fontId="4"/>
  </si>
  <si>
    <t>小１以下Ｓ</t>
    <rPh sb="0" eb="1">
      <t>ショウ</t>
    </rPh>
    <rPh sb="2" eb="4">
      <t>イカ</t>
    </rPh>
    <phoneticPr fontId="4"/>
  </si>
  <si>
    <t>中３以下S</t>
    <rPh sb="0" eb="1">
      <t>チュウ</t>
    </rPh>
    <rPh sb="2" eb="4">
      <t>イカ</t>
    </rPh>
    <phoneticPr fontId="3"/>
  </si>
  <si>
    <t>中２以下S</t>
    <rPh sb="0" eb="1">
      <t>チュウ</t>
    </rPh>
    <rPh sb="2" eb="4">
      <t>イカ</t>
    </rPh>
    <phoneticPr fontId="4"/>
  </si>
  <si>
    <t>中１S</t>
    <rPh sb="0" eb="1">
      <t>チュウ</t>
    </rPh>
    <phoneticPr fontId="4"/>
  </si>
  <si>
    <t>（1部　２００円）</t>
    <phoneticPr fontId="3"/>
  </si>
  <si>
    <t>ランクの重複</t>
    <rPh sb="4" eb="6">
      <t>ジュウフク</t>
    </rPh>
    <phoneticPr fontId="4"/>
  </si>
  <si>
    <t>バドミントンスポーツ少年団</t>
    <rPh sb="10" eb="13">
      <t>ショウネンダン</t>
    </rPh>
    <phoneticPr fontId="4"/>
  </si>
  <si>
    <t>バドミントンスポーツ少年団</t>
    <rPh sb="10" eb="13">
      <t>ショウネンダン</t>
    </rPh>
    <phoneticPr fontId="3"/>
  </si>
  <si>
    <t>フリガナ欄は半角カタカナで記入すること。</t>
    <rPh sb="4" eb="5">
      <t>ラン</t>
    </rPh>
    <rPh sb="6" eb="8">
      <t>ハンカク</t>
    </rPh>
    <rPh sb="13" eb="15">
      <t>キニュウ</t>
    </rPh>
    <phoneticPr fontId="3"/>
  </si>
  <si>
    <t>「以下余白」等、選手の情報以外のことを記入しないこと。</t>
    <rPh sb="1" eb="5">
      <t>イカヨハク</t>
    </rPh>
    <rPh sb="6" eb="7">
      <t>トウ</t>
    </rPh>
    <rPh sb="8" eb="10">
      <t>センシュ</t>
    </rPh>
    <rPh sb="11" eb="15">
      <t>ジョウホウイガイ</t>
    </rPh>
    <rPh sb="19" eb="21">
      <t>キニュウ</t>
    </rPh>
    <phoneticPr fontId="3"/>
  </si>
  <si>
    <t>選手の入力は行を詰めて記入し、空きの行を作らないでください。</t>
    <rPh sb="0" eb="2">
      <t>センシュ</t>
    </rPh>
    <rPh sb="3" eb="5">
      <t>ニュウリョク</t>
    </rPh>
    <rPh sb="6" eb="7">
      <t>ギョウ</t>
    </rPh>
    <rPh sb="8" eb="9">
      <t>ツ</t>
    </rPh>
    <rPh sb="11" eb="13">
      <t>キニュウ</t>
    </rPh>
    <rPh sb="15" eb="16">
      <t>ア</t>
    </rPh>
    <rPh sb="18" eb="19">
      <t>ギョウ</t>
    </rPh>
    <rPh sb="20" eb="21">
      <t>ツク</t>
    </rPh>
    <phoneticPr fontId="3"/>
  </si>
  <si>
    <t>「当日補充」を行う場合は、当該選手の欄の下の「氏」の欄に</t>
    <rPh sb="1" eb="5">
      <t>トウジツホジュウ</t>
    </rPh>
    <rPh sb="7" eb="8">
      <t>オコナ</t>
    </rPh>
    <rPh sb="9" eb="11">
      <t>バアイ</t>
    </rPh>
    <rPh sb="13" eb="17">
      <t>トウガイセンシュ</t>
    </rPh>
    <rPh sb="18" eb="19">
      <t>ラン</t>
    </rPh>
    <rPh sb="20" eb="21">
      <t>シタ</t>
    </rPh>
    <rPh sb="23" eb="24">
      <t>シ</t>
    </rPh>
    <rPh sb="26" eb="27">
      <t>ラン</t>
    </rPh>
    <phoneticPr fontId="3"/>
  </si>
  <si>
    <t>同じものを記入する</t>
  </si>
  <si>
    <t>「当日補充」と記入し、種目・ランクの欄にも当該選手と</t>
    <rPh sb="1" eb="5">
      <t>トウジツホジュウ</t>
    </rPh>
    <rPh sb="7" eb="9">
      <t>キニュウ</t>
    </rPh>
    <rPh sb="11" eb="13">
      <t>シュモク</t>
    </rPh>
    <rPh sb="18" eb="19">
      <t>ラン</t>
    </rPh>
    <rPh sb="21" eb="25">
      <t>トウガイセンシュ</t>
    </rPh>
    <phoneticPr fontId="3"/>
  </si>
  <si>
    <t>鹿児島市バドミントンスポーツ少年団　秋季大会申込書</t>
    <rPh sb="0" eb="4">
      <t>カゴシマシ</t>
    </rPh>
    <rPh sb="14" eb="17">
      <t>ショウネンダン</t>
    </rPh>
    <rPh sb="18" eb="20">
      <t>シュウキ</t>
    </rPh>
    <rPh sb="20" eb="22">
      <t>タイカイ</t>
    </rPh>
    <rPh sb="22" eb="25">
      <t>モウシコミショ</t>
    </rPh>
    <phoneticPr fontId="4"/>
  </si>
  <si>
    <t>中学女子</t>
    <rPh sb="0" eb="4">
      <t>チュウガクジョシ</t>
    </rPh>
    <phoneticPr fontId="3"/>
  </si>
  <si>
    <t>小・中学男子</t>
    <rPh sb="0" eb="1">
      <t>ショウ</t>
    </rPh>
    <rPh sb="2" eb="6">
      <t>チュウガクダンシ</t>
    </rPh>
    <phoneticPr fontId="3"/>
  </si>
  <si>
    <t>小学女子</t>
    <rPh sb="0" eb="1">
      <t>ショウ</t>
    </rPh>
    <rPh sb="2" eb="4">
      <t>ジョシ</t>
    </rPh>
    <phoneticPr fontId="3"/>
  </si>
  <si>
    <t>小学６年生</t>
    <rPh sb="0" eb="2">
      <t>ショウガク</t>
    </rPh>
    <phoneticPr fontId="3"/>
  </si>
  <si>
    <t>　　５年生</t>
    <phoneticPr fontId="3"/>
  </si>
  <si>
    <t>　　４年生</t>
    <phoneticPr fontId="3"/>
  </si>
  <si>
    <t>　　３年生</t>
    <phoneticPr fontId="3"/>
  </si>
  <si>
    <t>　　２年生</t>
    <phoneticPr fontId="3"/>
  </si>
  <si>
    <t>中学３年生</t>
    <rPh sb="0" eb="1">
      <t>チュウ</t>
    </rPh>
    <rPh sb="1" eb="2">
      <t>ガク</t>
    </rPh>
    <rPh sb="3" eb="5">
      <t>ネンセイ</t>
    </rPh>
    <phoneticPr fontId="3"/>
  </si>
  <si>
    <t>　　１年生</t>
    <phoneticPr fontId="3"/>
  </si>
  <si>
    <t>団　名</t>
    <rPh sb="0" eb="1">
      <t>ダン</t>
    </rPh>
    <rPh sb="2" eb="3">
      <t>メイ</t>
    </rPh>
    <phoneticPr fontId="4"/>
  </si>
  <si>
    <t>チーム名</t>
    <rPh sb="3" eb="4">
      <t>メイ</t>
    </rPh>
    <phoneticPr fontId="4"/>
  </si>
  <si>
    <t>延人数</t>
    <rPh sb="0" eb="1">
      <t>ノ</t>
    </rPh>
    <rPh sb="1" eb="3">
      <t>ニンズウ</t>
    </rPh>
    <phoneticPr fontId="3"/>
  </si>
  <si>
    <t>参加料</t>
    <rPh sb="0" eb="3">
      <t>サンカリョウ</t>
    </rPh>
    <phoneticPr fontId="3"/>
  </si>
  <si>
    <t>このシートは集計に使用するものです。触らないでください.</t>
    <rPh sb="18" eb="19">
      <t>サワ</t>
    </rPh>
    <phoneticPr fontId="4"/>
  </si>
  <si>
    <t>中3男S</t>
    <rPh sb="0" eb="1">
      <t>チュウ</t>
    </rPh>
    <rPh sb="2" eb="3">
      <t>ナン</t>
    </rPh>
    <phoneticPr fontId="3"/>
  </si>
  <si>
    <t>中2男S</t>
    <rPh sb="0" eb="1">
      <t>チュウ</t>
    </rPh>
    <rPh sb="2" eb="3">
      <t>ナン</t>
    </rPh>
    <phoneticPr fontId="3"/>
  </si>
  <si>
    <t>中1男S</t>
    <rPh sb="0" eb="1">
      <t>チュウ</t>
    </rPh>
    <rPh sb="2" eb="3">
      <t>ナン</t>
    </rPh>
    <phoneticPr fontId="3"/>
  </si>
  <si>
    <t>中3女S</t>
    <rPh sb="0" eb="1">
      <t>チュウ</t>
    </rPh>
    <rPh sb="2" eb="3">
      <t>ジョ</t>
    </rPh>
    <phoneticPr fontId="3"/>
  </si>
  <si>
    <t>中2女S</t>
    <rPh sb="0" eb="1">
      <t>チュウ</t>
    </rPh>
    <rPh sb="2" eb="3">
      <t>ジョ</t>
    </rPh>
    <phoneticPr fontId="3"/>
  </si>
  <si>
    <t>中1女S</t>
    <rPh sb="0" eb="1">
      <t>チュウ</t>
    </rPh>
    <rPh sb="2" eb="3">
      <t>ジョ</t>
    </rPh>
    <phoneticPr fontId="3"/>
  </si>
  <si>
    <r>
      <t>➡</t>
    </r>
    <r>
      <rPr>
        <sz val="14"/>
        <color theme="8"/>
        <rFont val="ＭＳ Ｐゴシック"/>
        <family val="3"/>
        <charset val="128"/>
        <scheme val="minor"/>
      </rPr>
      <t>小学女子</t>
    </r>
    <r>
      <rPr>
        <sz val="14"/>
        <color rgb="FFFF0000"/>
        <rFont val="ＭＳ Ｐゴシック"/>
        <family val="2"/>
        <charset val="128"/>
        <scheme val="minor"/>
      </rPr>
      <t>の参加者がいなくても団名は記入してください。</t>
    </r>
    <rPh sb="1" eb="2">
      <t>ショウ</t>
    </rPh>
    <rPh sb="3" eb="5">
      <t>ジョシ</t>
    </rPh>
    <rPh sb="6" eb="9">
      <t>サンカシャ</t>
    </rPh>
    <rPh sb="15" eb="17">
      <t>ダンメイ</t>
    </rPh>
    <rPh sb="18" eb="20">
      <t>キニュウ</t>
    </rPh>
    <phoneticPr fontId="3"/>
  </si>
  <si>
    <r>
      <t>➡団名は</t>
    </r>
    <r>
      <rPr>
        <sz val="14"/>
        <color theme="8"/>
        <rFont val="ＭＳ Ｐゴシック"/>
        <family val="3"/>
        <charset val="128"/>
        <scheme val="minor"/>
      </rPr>
      <t>小学女子</t>
    </r>
    <r>
      <rPr>
        <sz val="14"/>
        <color rgb="FFFF0000"/>
        <rFont val="ＭＳ Ｐゴシック"/>
        <family val="2"/>
        <charset val="128"/>
        <scheme val="minor"/>
      </rPr>
      <t>の申込書に記入してください。</t>
    </r>
    <rPh sb="1" eb="3">
      <t>ダンメイ</t>
    </rPh>
    <rPh sb="4" eb="5">
      <t>ショウ</t>
    </rPh>
    <rPh sb="6" eb="8">
      <t>ジョシ</t>
    </rPh>
    <rPh sb="9" eb="12">
      <t>モウシコミショ</t>
    </rPh>
    <rPh sb="13" eb="1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</si>
</sst>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;\-#,##0"/>
    <numFmt numFmtId="177" formatCode="#,##0&quot;人&quot;"/>
    <numFmt numFmtId="178" formatCode="#,##0_ ;[Red]\-#,##0\ "/>
  </numFmts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明朝"/>
      <family val="1"/>
      <charset val="128"/>
    </font>
    <font>
      <sz val="11"/>
      <name val="HG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ＭＳ 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0"/>
      <name val="ＭＳ Ｐ明朝"/>
      <family val="1"/>
      <charset val="128"/>
    </font>
    <font>
      <b/>
      <u val="doubleAccounting"/>
      <sz val="12"/>
      <color rgb="FFFF0000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6"/>
      <color theme="0"/>
      <name val="ＭＳ Ｐ明朝"/>
      <family val="1"/>
      <charset val="128"/>
    </font>
    <font>
      <b/>
      <u val="doubleAccounting"/>
      <sz val="11"/>
      <color rgb="FFFF0000"/>
      <name val="ＭＳ Ｐゴシック"/>
      <family val="3"/>
      <charset val="128"/>
      <scheme val="minor"/>
    </font>
    <font>
      <u val="doubleAccounting"/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theme="8"/>
      <name val="ＭＳ Ｐゴシック"/>
      <family val="3"/>
      <charset val="128"/>
      <scheme val="minor"/>
    </font>
    <font>
      <b/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9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DEEBF7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BDD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4" fillId="0" borderId="0" applyBorder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>
      <alignment vertical="center"/>
    </xf>
    <xf numFmtId="0" fontId="2" fillId="0" borderId="15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7" fillId="4" borderId="0" xfId="0" applyFont="1" applyFill="1" applyAlignment="1">
      <alignment horizontal="left" vertical="center" readingOrder="1"/>
    </xf>
    <xf numFmtId="0" fontId="10" fillId="4" borderId="0" xfId="0" applyFont="1" applyFill="1" applyAlignment="1">
      <alignment horizontal="left" vertical="center" readingOrder="1"/>
    </xf>
    <xf numFmtId="38" fontId="12" fillId="3" borderId="2" xfId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readingOrder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5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5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13" fillId="4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vertical="center" shrinkToFit="1"/>
    </xf>
    <xf numFmtId="0" fontId="12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center" shrinkToFit="1"/>
    </xf>
    <xf numFmtId="0" fontId="18" fillId="4" borderId="0" xfId="0" applyFont="1" applyFill="1" applyAlignment="1">
      <alignment horizontal="left" vertical="center" readingOrder="1"/>
    </xf>
    <xf numFmtId="0" fontId="13" fillId="4" borderId="0" xfId="0" applyFont="1" applyFill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vertical="center" readingOrder="1"/>
    </xf>
    <xf numFmtId="0" fontId="27" fillId="2" borderId="1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2" fillId="3" borderId="12" xfId="0" applyFont="1" applyFill="1" applyBorder="1" applyAlignment="1" applyProtection="1">
      <alignment horizontal="center" vertical="center" shrinkToFit="1"/>
      <protection locked="0"/>
    </xf>
    <xf numFmtId="0" fontId="24" fillId="3" borderId="17" xfId="0" applyFont="1" applyFill="1" applyBorder="1" applyAlignment="1" applyProtection="1">
      <alignment horizontal="center" vertical="center"/>
      <protection hidden="1"/>
    </xf>
    <xf numFmtId="0" fontId="23" fillId="3" borderId="18" xfId="0" applyFont="1" applyFill="1" applyBorder="1" applyAlignment="1" applyProtection="1">
      <alignment horizontal="left" vertical="center"/>
      <protection hidden="1"/>
    </xf>
    <xf numFmtId="0" fontId="24" fillId="4" borderId="4" xfId="0" applyFont="1" applyFill="1" applyBorder="1" applyAlignment="1" applyProtection="1">
      <alignment horizontal="center" vertical="center"/>
      <protection hidden="1"/>
    </xf>
    <xf numFmtId="0" fontId="23" fillId="4" borderId="26" xfId="0" applyFont="1" applyFill="1" applyBorder="1" applyAlignment="1" applyProtection="1">
      <alignment horizontal="left" vertical="center"/>
      <protection hidden="1"/>
    </xf>
    <xf numFmtId="0" fontId="24" fillId="3" borderId="20" xfId="0" applyFont="1" applyFill="1" applyBorder="1" applyAlignment="1" applyProtection="1">
      <alignment horizontal="center" vertical="center"/>
      <protection hidden="1"/>
    </xf>
    <xf numFmtId="0" fontId="23" fillId="3" borderId="21" xfId="0" applyFont="1" applyFill="1" applyBorder="1" applyAlignment="1" applyProtection="1">
      <alignment horizontal="left" vertical="center"/>
      <protection hidden="1"/>
    </xf>
    <xf numFmtId="0" fontId="24" fillId="4" borderId="10" xfId="0" applyFont="1" applyFill="1" applyBorder="1" applyAlignment="1" applyProtection="1">
      <alignment horizontal="center" vertical="center"/>
      <protection hidden="1"/>
    </xf>
    <xf numFmtId="0" fontId="23" fillId="4" borderId="24" xfId="0" applyFont="1" applyFill="1" applyBorder="1" applyAlignment="1" applyProtection="1">
      <alignment horizontal="left" vertical="center"/>
      <protection hidden="1"/>
    </xf>
    <xf numFmtId="0" fontId="23" fillId="3" borderId="23" xfId="0" applyFont="1" applyFill="1" applyBorder="1" applyAlignment="1" applyProtection="1">
      <alignment horizontal="left" vertical="center"/>
      <protection hidden="1"/>
    </xf>
    <xf numFmtId="0" fontId="23" fillId="4" borderId="25" xfId="0" applyFont="1" applyFill="1" applyBorder="1" applyAlignment="1" applyProtection="1">
      <alignment horizontal="left" vertical="center"/>
      <protection hidden="1"/>
    </xf>
    <xf numFmtId="0" fontId="24" fillId="4" borderId="9" xfId="0" applyFont="1" applyFill="1" applyBorder="1" applyAlignment="1" applyProtection="1">
      <alignment horizontal="center" vertical="center"/>
      <protection hidden="1"/>
    </xf>
    <xf numFmtId="0" fontId="31" fillId="2" borderId="6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38" fontId="14" fillId="0" borderId="0" xfId="0" applyNumberFormat="1" applyFont="1">
      <alignment vertical="center"/>
    </xf>
    <xf numFmtId="0" fontId="33" fillId="4" borderId="0" xfId="0" applyFont="1" applyFill="1" applyAlignment="1">
      <alignment horizontal="left" vertical="center" readingOrder="1"/>
    </xf>
    <xf numFmtId="0" fontId="12" fillId="4" borderId="0" xfId="0" applyFont="1" applyFill="1">
      <alignment vertical="center"/>
    </xf>
    <xf numFmtId="0" fontId="31" fillId="0" borderId="0" xfId="0" applyFont="1">
      <alignment vertical="center"/>
    </xf>
    <xf numFmtId="0" fontId="34" fillId="4" borderId="0" xfId="0" applyFont="1" applyFill="1">
      <alignment vertical="center"/>
    </xf>
    <xf numFmtId="0" fontId="3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5" fillId="0" borderId="0" xfId="0" applyFont="1" applyAlignment="1">
      <alignment vertical="center" shrinkToFit="1"/>
    </xf>
    <xf numFmtId="38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3" borderId="4" xfId="0" applyFont="1" applyFill="1" applyBorder="1" applyAlignment="1" applyProtection="1">
      <alignment horizontal="center" vertical="center"/>
      <protection hidden="1"/>
    </xf>
    <xf numFmtId="0" fontId="24" fillId="3" borderId="28" xfId="0" applyFont="1" applyFill="1" applyBorder="1" applyAlignment="1" applyProtection="1">
      <alignment horizontal="center" vertical="center"/>
      <protection hidden="1"/>
    </xf>
    <xf numFmtId="0" fontId="36" fillId="4" borderId="0" xfId="0" applyFont="1" applyFill="1" applyAlignment="1">
      <alignment horizontal="left" vertical="center" readingOrder="1"/>
    </xf>
    <xf numFmtId="0" fontId="0" fillId="11" borderId="0" xfId="0" applyFill="1">
      <alignment vertical="center"/>
    </xf>
    <xf numFmtId="0" fontId="11" fillId="11" borderId="27" xfId="0" applyFont="1" applyFill="1" applyBorder="1" applyAlignment="1" applyProtection="1">
      <alignment horizontal="center" vertical="center"/>
      <protection hidden="1"/>
    </xf>
    <xf numFmtId="0" fontId="11" fillId="11" borderId="27" xfId="0" applyFont="1" applyFill="1" applyBorder="1" applyAlignment="1">
      <alignment horizontal="center" vertical="center"/>
    </xf>
    <xf numFmtId="0" fontId="2" fillId="11" borderId="27" xfId="0" applyFont="1" applyFill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38" fillId="7" borderId="0" xfId="0" applyFont="1" applyFill="1" applyAlignment="1">
      <alignment horizontal="centerContinuous" vertical="center"/>
    </xf>
    <xf numFmtId="0" fontId="11" fillId="7" borderId="0" xfId="0" applyFont="1" applyFill="1" applyAlignment="1">
      <alignment horizontal="centerContinuous" vertical="center"/>
    </xf>
    <xf numFmtId="0" fontId="11" fillId="9" borderId="0" xfId="0" applyFont="1" applyFill="1" applyAlignment="1">
      <alignment horizontal="centerContinuous" vertical="center"/>
    </xf>
    <xf numFmtId="0" fontId="38" fillId="9" borderId="0" xfId="0" applyFont="1" applyFill="1" applyAlignment="1">
      <alignment horizontal="centerContinuous" vertical="center"/>
    </xf>
    <xf numFmtId="0" fontId="37" fillId="10" borderId="0" xfId="0" applyFont="1" applyFill="1" applyAlignment="1">
      <alignment horizontal="centerContinuous" vertical="center"/>
    </xf>
    <xf numFmtId="0" fontId="26" fillId="10" borderId="0" xfId="0" applyFont="1" applyFill="1" applyAlignment="1">
      <alignment horizontal="centerContinuous" vertical="center"/>
    </xf>
    <xf numFmtId="0" fontId="24" fillId="0" borderId="20" xfId="0" applyFont="1" applyBorder="1" applyAlignment="1" applyProtection="1">
      <alignment horizontal="center" vertical="center"/>
      <protection hidden="1"/>
    </xf>
    <xf numFmtId="0" fontId="23" fillId="0" borderId="21" xfId="0" applyFont="1" applyBorder="1" applyAlignment="1" applyProtection="1">
      <alignment horizontal="left" vertical="center"/>
      <protection hidden="1"/>
    </xf>
    <xf numFmtId="0" fontId="24" fillId="0" borderId="28" xfId="0" applyFont="1" applyBorder="1" applyAlignment="1" applyProtection="1">
      <alignment horizontal="center" vertical="center"/>
      <protection hidden="1"/>
    </xf>
    <xf numFmtId="0" fontId="24" fillId="3" borderId="29" xfId="0" applyFont="1" applyFill="1" applyBorder="1" applyAlignment="1" applyProtection="1">
      <alignment horizontal="center" vertical="center"/>
      <protection hidden="1"/>
    </xf>
    <xf numFmtId="0" fontId="39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41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19" xfId="0" applyFont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12" fillId="12" borderId="6" xfId="0" applyFont="1" applyFill="1" applyBorder="1">
      <alignment vertical="center"/>
    </xf>
    <xf numFmtId="0" fontId="43" fillId="12" borderId="1" xfId="0" applyFont="1" applyFill="1" applyBorder="1" applyAlignment="1">
      <alignment horizontal="center" vertical="center"/>
    </xf>
    <xf numFmtId="0" fontId="43" fillId="12" borderId="6" xfId="0" applyFont="1" applyFill="1" applyBorder="1" applyAlignment="1">
      <alignment horizontal="center" vertical="center"/>
    </xf>
    <xf numFmtId="0" fontId="22" fillId="13" borderId="12" xfId="0" applyFont="1" applyFill="1" applyBorder="1" applyAlignment="1" applyProtection="1">
      <alignment horizontal="center" vertical="center" shrinkToFit="1"/>
      <protection locked="0"/>
    </xf>
    <xf numFmtId="178" fontId="12" fillId="13" borderId="2" xfId="2" applyNumberFormat="1" applyFont="1" applyFill="1" applyBorder="1" applyAlignment="1" applyProtection="1">
      <alignment horizontal="center" vertical="center"/>
      <protection locked="0"/>
    </xf>
    <xf numFmtId="38" fontId="12" fillId="13" borderId="2" xfId="2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center" vertical="center"/>
    </xf>
    <xf numFmtId="0" fontId="47" fillId="14" borderId="0" xfId="0" applyFont="1" applyFill="1" applyAlignment="1">
      <alignment horizontal="center" vertical="center" shrinkToFit="1"/>
    </xf>
    <xf numFmtId="0" fontId="47" fillId="9" borderId="0" xfId="0" applyFont="1" applyFill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8" fillId="9" borderId="0" xfId="0" applyFont="1" applyFill="1">
      <alignment vertical="center"/>
    </xf>
    <xf numFmtId="0" fontId="50" fillId="9" borderId="0" xfId="0" applyFont="1" applyFill="1" applyAlignment="1" applyProtection="1">
      <alignment horizontal="centerContinuous" vertical="center"/>
      <protection locked="0"/>
    </xf>
    <xf numFmtId="0" fontId="51" fillId="9" borderId="0" xfId="0" applyFont="1" applyFill="1" applyAlignment="1" applyProtection="1">
      <alignment horizontal="centerContinuous" vertical="center"/>
      <protection locked="0"/>
    </xf>
    <xf numFmtId="0" fontId="51" fillId="9" borderId="0" xfId="0" applyFont="1" applyFill="1" applyAlignment="1">
      <alignment horizontal="centerContinuous" vertical="center"/>
    </xf>
    <xf numFmtId="38" fontId="49" fillId="0" borderId="0" xfId="0" applyNumberFormat="1" applyFont="1" applyAlignment="1" applyProtection="1">
      <alignment horizontal="center" vertical="center"/>
      <protection hidden="1"/>
    </xf>
    <xf numFmtId="0" fontId="47" fillId="15" borderId="0" xfId="0" applyFont="1" applyFill="1" applyAlignment="1">
      <alignment horizontal="center" vertical="center" shrinkToFit="1"/>
    </xf>
    <xf numFmtId="0" fontId="47" fillId="16" borderId="0" xfId="0" applyFont="1" applyFill="1" applyAlignment="1">
      <alignment horizontal="center" vertical="center" shrinkToFit="1"/>
    </xf>
    <xf numFmtId="0" fontId="46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 shrinkToFit="1"/>
      <protection hidden="1"/>
    </xf>
    <xf numFmtId="38" fontId="46" fillId="0" borderId="0" xfId="1" applyFont="1" applyFill="1" applyAlignment="1" applyProtection="1">
      <alignment horizontal="center" vertical="center"/>
      <protection hidden="1"/>
    </xf>
    <xf numFmtId="0" fontId="25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27" fillId="0" borderId="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shrinkToFit="1"/>
      <protection hidden="1"/>
    </xf>
    <xf numFmtId="0" fontId="24" fillId="2" borderId="2" xfId="0" applyFont="1" applyFill="1" applyBorder="1" applyAlignment="1" applyProtection="1">
      <alignment horizontal="center" vertical="center" shrinkToFit="1"/>
      <protection hidden="1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Font="1" applyFill="1" applyBorder="1" applyAlignment="1" applyProtection="1">
      <alignment horizontal="center" vertical="center" shrinkToFit="1"/>
      <protection locked="0"/>
    </xf>
    <xf numFmtId="0" fontId="24" fillId="3" borderId="1" xfId="0" applyFont="1" applyFill="1" applyBorder="1" applyAlignment="1" applyProtection="1">
      <alignment horizontal="center" vertical="center" shrinkToFit="1"/>
      <protection hidden="1"/>
    </xf>
    <xf numFmtId="0" fontId="24" fillId="3" borderId="2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Alignment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8" borderId="1" xfId="0" applyFont="1" applyFill="1" applyBorder="1" applyAlignment="1" applyProtection="1">
      <alignment horizontal="center" vertical="center"/>
      <protection hidden="1"/>
    </xf>
    <xf numFmtId="0" fontId="23" fillId="8" borderId="3" xfId="0" applyFont="1" applyFill="1" applyBorder="1" applyAlignment="1" applyProtection="1">
      <alignment horizontal="center" vertical="center"/>
      <protection hidden="1"/>
    </xf>
    <xf numFmtId="176" fontId="24" fillId="3" borderId="1" xfId="0" applyNumberFormat="1" applyFont="1" applyFill="1" applyBorder="1" applyAlignment="1" applyProtection="1">
      <alignment horizontal="center" vertical="center"/>
      <protection hidden="1"/>
    </xf>
    <xf numFmtId="176" fontId="24" fillId="3" borderId="2" xfId="0" applyNumberFormat="1" applyFont="1" applyFill="1" applyBorder="1" applyAlignment="1" applyProtection="1">
      <alignment horizontal="center" vertical="center"/>
      <protection hidden="1"/>
    </xf>
    <xf numFmtId="176" fontId="24" fillId="3" borderId="3" xfId="0" applyNumberFormat="1" applyFont="1" applyFill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177" fontId="24" fillId="3" borderId="1" xfId="0" applyNumberFormat="1" applyFont="1" applyFill="1" applyBorder="1" applyAlignment="1" applyProtection="1">
      <alignment horizontal="center" vertical="center"/>
      <protection hidden="1"/>
    </xf>
    <xf numFmtId="177" fontId="24" fillId="3" borderId="2" xfId="0" applyNumberFormat="1" applyFont="1" applyFill="1" applyBorder="1" applyAlignment="1" applyProtection="1">
      <alignment horizontal="center" vertical="center"/>
      <protection hidden="1"/>
    </xf>
    <xf numFmtId="177" fontId="24" fillId="3" borderId="3" xfId="0" applyNumberFormat="1" applyFont="1" applyFill="1" applyBorder="1" applyAlignment="1" applyProtection="1">
      <alignment horizontal="center" vertical="center"/>
      <protection hidden="1"/>
    </xf>
    <xf numFmtId="0" fontId="29" fillId="7" borderId="6" xfId="0" applyFont="1" applyFill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 textRotation="255"/>
      <protection hidden="1"/>
    </xf>
    <xf numFmtId="0" fontId="23" fillId="0" borderId="11" xfId="0" applyFont="1" applyBorder="1" applyAlignment="1" applyProtection="1">
      <alignment horizontal="center" vertical="center" textRotation="255"/>
      <protection hidden="1"/>
    </xf>
    <xf numFmtId="0" fontId="23" fillId="0" borderId="8" xfId="0" applyFont="1" applyBorder="1" applyAlignment="1" applyProtection="1">
      <alignment horizontal="center" vertical="center" textRotation="255"/>
      <protection hidden="1"/>
    </xf>
    <xf numFmtId="0" fontId="0" fillId="0" borderId="5" xfId="0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20" fillId="6" borderId="3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/>
    </xf>
    <xf numFmtId="176" fontId="24" fillId="3" borderId="1" xfId="1" applyNumberFormat="1" applyFont="1" applyFill="1" applyBorder="1" applyAlignment="1" applyProtection="1">
      <alignment horizontal="center" vertical="center"/>
      <protection locked="0" hidden="1"/>
    </xf>
    <xf numFmtId="176" fontId="24" fillId="3" borderId="2" xfId="1" applyNumberFormat="1" applyFont="1" applyFill="1" applyBorder="1" applyAlignment="1" applyProtection="1">
      <alignment horizontal="center" vertical="center"/>
      <protection locked="0" hidden="1"/>
    </xf>
    <xf numFmtId="176" fontId="24" fillId="3" borderId="3" xfId="1" applyNumberFormat="1" applyFont="1" applyFill="1" applyBorder="1" applyAlignment="1" applyProtection="1">
      <alignment horizontal="center" vertical="center"/>
      <protection locked="0" hidden="1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3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 hidden="1"/>
    </xf>
    <xf numFmtId="0" fontId="24" fillId="0" borderId="3" xfId="0" applyFont="1" applyBorder="1" applyAlignment="1" applyProtection="1">
      <alignment horizontal="center" vertical="center" shrinkToFit="1"/>
      <protection locked="0" hidden="1"/>
    </xf>
  </cellXfs>
  <cellStyles count="3">
    <cellStyle name="Excel Built-in Comma [0] 1" xfId="2"/>
    <cellStyle name="桁区切り" xfId="1" builtinId="6"/>
    <cellStyle name="標準" xfId="0" builtinId="0"/>
  </cellStyles>
  <dxfs count="4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FF99"/>
      <color rgb="FFFFBDDE"/>
      <color rgb="FFFFCC00"/>
      <color rgb="FFFFFF66"/>
      <color rgb="FFFFCCFF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17</xdr:row>
      <xdr:rowOff>19050</xdr:rowOff>
    </xdr:from>
    <xdr:to>
      <xdr:col>3</xdr:col>
      <xdr:colOff>0</xdr:colOff>
      <xdr:row>20</xdr:row>
      <xdr:rowOff>6350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C1E7D24F-B68E-4A18-B402-D346F08D60BC}"/>
            </a:ext>
          </a:extLst>
        </xdr:cNvPr>
        <xdr:cNvCxnSpPr/>
      </xdr:nvCxnSpPr>
      <xdr:spPr>
        <a:xfrm>
          <a:off x="565150" y="4362450"/>
          <a:ext cx="1536700" cy="844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</xdr:row>
      <xdr:rowOff>0</xdr:rowOff>
    </xdr:from>
    <xdr:to>
      <xdr:col>6</xdr:col>
      <xdr:colOff>730250</xdr:colOff>
      <xdr:row>19</xdr:row>
      <xdr:rowOff>273050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9D2E2C21-FE7C-4CCC-8A48-5724C827F984}"/>
            </a:ext>
          </a:extLst>
        </xdr:cNvPr>
        <xdr:cNvCxnSpPr/>
      </xdr:nvCxnSpPr>
      <xdr:spPr>
        <a:xfrm>
          <a:off x="3981450" y="4343400"/>
          <a:ext cx="1866900" cy="844550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1:Y99"/>
  <sheetViews>
    <sheetView showGridLines="0" tabSelected="1" topLeftCell="A4" workbookViewId="0">
      <selection activeCell="D6" sqref="D6:E6"/>
    </sheetView>
  </sheetViews>
  <sheetFormatPr defaultColWidth="9" defaultRowHeight="13.5"/>
  <cols>
    <col min="1" max="1" width="3.25" customWidth="1"/>
    <col min="2" max="2" width="4" customWidth="1"/>
    <col min="3" max="4" width="13.125" customWidth="1"/>
    <col min="5" max="5" width="14.625" customWidth="1"/>
    <col min="6" max="6" width="5.625" customWidth="1"/>
    <col min="7" max="8" width="11.5" customWidth="1"/>
    <col min="9" max="9" width="12.75" customWidth="1"/>
    <col min="10" max="10" width="1.75" customWidth="1"/>
    <col min="11" max="11" width="11.25" style="11" customWidth="1"/>
    <col min="12" max="12" width="4.625" style="11" customWidth="1"/>
    <col min="13" max="25" width="9" style="11"/>
  </cols>
  <sheetData>
    <row r="1" spans="2:25" ht="22.5" customHeight="1">
      <c r="B1" s="124" t="s">
        <v>101</v>
      </c>
      <c r="C1" s="124"/>
      <c r="D1" s="124"/>
      <c r="E1" s="124"/>
      <c r="F1" s="124"/>
      <c r="G1" s="124"/>
      <c r="H1" s="124"/>
      <c r="I1" s="124"/>
      <c r="Y1"/>
    </row>
    <row r="2" spans="2:25" ht="15" customHeight="1">
      <c r="B2" s="41"/>
      <c r="C2" s="41"/>
      <c r="D2" s="41"/>
      <c r="E2" s="41"/>
      <c r="F2" s="41"/>
      <c r="G2" s="41"/>
      <c r="H2" s="41"/>
      <c r="I2" s="44"/>
      <c r="K2"/>
      <c r="M2"/>
    </row>
    <row r="3" spans="2:25" ht="22.5" customHeight="1">
      <c r="B3" s="41"/>
      <c r="C3" s="41"/>
      <c r="D3" s="41"/>
      <c r="E3" s="88" t="s">
        <v>137</v>
      </c>
      <c r="F3" s="87"/>
      <c r="G3" s="41"/>
      <c r="J3" s="11"/>
      <c r="K3"/>
      <c r="X3"/>
      <c r="Y3"/>
    </row>
    <row r="4" spans="2:25" ht="11.25" customHeight="1">
      <c r="B4" s="41"/>
      <c r="C4" s="41"/>
      <c r="D4" s="41"/>
      <c r="E4" s="41"/>
      <c r="F4" s="37"/>
      <c r="G4" s="44"/>
      <c r="H4" s="45"/>
      <c r="I4" s="41"/>
      <c r="K4"/>
      <c r="M4"/>
    </row>
    <row r="5" spans="2:25" ht="11.25" customHeight="1">
      <c r="B5" s="41"/>
      <c r="C5" s="41"/>
      <c r="D5" s="41"/>
      <c r="E5" s="41"/>
      <c r="F5" s="41"/>
      <c r="G5" s="41"/>
      <c r="H5" s="41"/>
      <c r="I5" s="41"/>
      <c r="K5"/>
      <c r="M5"/>
    </row>
    <row r="6" spans="2:25" ht="22.5" customHeight="1">
      <c r="B6" s="125" t="s">
        <v>145</v>
      </c>
      <c r="C6" s="126"/>
      <c r="D6" s="138"/>
      <c r="E6" s="139"/>
      <c r="F6" s="140" t="s">
        <v>127</v>
      </c>
      <c r="G6" s="140"/>
      <c r="H6" s="140"/>
      <c r="I6" s="141"/>
      <c r="K6" s="97" t="s">
        <v>156</v>
      </c>
      <c r="M6"/>
    </row>
    <row r="7" spans="2:25" ht="22.5" customHeight="1">
      <c r="B7" s="130" t="s">
        <v>0</v>
      </c>
      <c r="C7" s="132" t="s">
        <v>1</v>
      </c>
      <c r="D7" s="133"/>
      <c r="E7" s="134" t="s">
        <v>38</v>
      </c>
      <c r="F7" s="136" t="s">
        <v>4</v>
      </c>
      <c r="G7" s="125" t="s">
        <v>40</v>
      </c>
      <c r="H7" s="126"/>
      <c r="I7" s="128" t="s">
        <v>6</v>
      </c>
      <c r="K7"/>
      <c r="L7"/>
      <c r="M7"/>
      <c r="N7"/>
    </row>
    <row r="8" spans="2:25" ht="22.5" customHeight="1">
      <c r="B8" s="131"/>
      <c r="C8" s="38" t="s">
        <v>2</v>
      </c>
      <c r="D8" s="38" t="s">
        <v>3</v>
      </c>
      <c r="E8" s="135"/>
      <c r="F8" s="137"/>
      <c r="G8" s="17" t="s">
        <v>5</v>
      </c>
      <c r="H8" s="18" t="s">
        <v>41</v>
      </c>
      <c r="I8" s="129"/>
      <c r="K8"/>
      <c r="L8" s="25" t="s">
        <v>45</v>
      </c>
      <c r="M8" s="13" t="s">
        <v>131</v>
      </c>
    </row>
    <row r="9" spans="2:25" ht="21" customHeight="1">
      <c r="B9" s="6">
        <v>1</v>
      </c>
      <c r="C9" s="102"/>
      <c r="D9" s="102"/>
      <c r="E9" s="103"/>
      <c r="F9" s="104"/>
      <c r="G9" s="105"/>
      <c r="H9" s="106"/>
      <c r="I9" s="48"/>
      <c r="K9"/>
      <c r="L9" s="25"/>
      <c r="M9" s="13" t="s">
        <v>133</v>
      </c>
    </row>
    <row r="10" spans="2:25" ht="21" customHeight="1">
      <c r="B10" s="5">
        <v>2</v>
      </c>
      <c r="C10" s="102"/>
      <c r="D10" s="102"/>
      <c r="E10" s="103"/>
      <c r="F10" s="104"/>
      <c r="G10" s="105"/>
      <c r="H10" s="107"/>
      <c r="I10" s="48"/>
      <c r="K10" s="127" t="str">
        <f>IF($H$81=0,"","ランク番号が１つしかない又は３つ以上ある")</f>
        <v/>
      </c>
      <c r="L10" s="25"/>
      <c r="M10" s="13" t="s">
        <v>132</v>
      </c>
    </row>
    <row r="11" spans="2:25" ht="21" customHeight="1">
      <c r="B11" s="5">
        <v>3</v>
      </c>
      <c r="C11" s="20"/>
      <c r="D11" s="20"/>
      <c r="E11" s="62"/>
      <c r="F11" s="61"/>
      <c r="G11" s="49"/>
      <c r="H11" s="14"/>
      <c r="I11" s="48"/>
      <c r="K11" s="127"/>
      <c r="L11" s="26" t="s">
        <v>45</v>
      </c>
      <c r="M11" s="19"/>
      <c r="N11" s="68" t="s">
        <v>39</v>
      </c>
      <c r="O11" s="21"/>
    </row>
    <row r="12" spans="2:25" ht="21" customHeight="1">
      <c r="B12" s="4">
        <v>4</v>
      </c>
      <c r="C12" s="20"/>
      <c r="D12" s="20"/>
      <c r="E12" s="62"/>
      <c r="F12" s="61"/>
      <c r="G12" s="49"/>
      <c r="H12" s="14"/>
      <c r="I12" s="48"/>
      <c r="K12" s="127"/>
      <c r="L12" s="26"/>
      <c r="M12" s="65" t="s">
        <v>97</v>
      </c>
      <c r="N12" s="21"/>
      <c r="O12" s="21"/>
      <c r="P12" s="21"/>
    </row>
    <row r="13" spans="2:25" ht="21" customHeight="1">
      <c r="B13" s="5">
        <v>5</v>
      </c>
      <c r="C13" s="20"/>
      <c r="D13" s="20"/>
      <c r="E13" s="62"/>
      <c r="F13" s="61"/>
      <c r="G13" s="49"/>
      <c r="H13" s="14"/>
      <c r="I13" s="48"/>
      <c r="K13" s="127"/>
      <c r="L13" s="26"/>
      <c r="M13" s="65" t="s">
        <v>98</v>
      </c>
    </row>
    <row r="14" spans="2:25" ht="21" customHeight="1">
      <c r="B14" s="5">
        <v>6</v>
      </c>
      <c r="C14" s="20"/>
      <c r="D14" s="20"/>
      <c r="E14" s="62"/>
      <c r="F14" s="61"/>
      <c r="G14" s="49"/>
      <c r="H14" s="14"/>
      <c r="I14" s="48"/>
      <c r="K14" s="127"/>
      <c r="L14" s="26" t="s">
        <v>45</v>
      </c>
      <c r="M14" s="65" t="s">
        <v>21</v>
      </c>
    </row>
    <row r="15" spans="2:25" ht="21" customHeight="1">
      <c r="B15" s="4">
        <v>7</v>
      </c>
      <c r="C15" s="20"/>
      <c r="D15" s="20"/>
      <c r="E15" s="62"/>
      <c r="F15" s="61"/>
      <c r="G15" s="49"/>
      <c r="H15" s="14"/>
      <c r="I15" s="48"/>
      <c r="K15" s="127"/>
      <c r="L15" s="26" t="s">
        <v>45</v>
      </c>
      <c r="M15" s="65" t="s">
        <v>28</v>
      </c>
    </row>
    <row r="16" spans="2:25" ht="21" customHeight="1">
      <c r="B16" s="4">
        <v>8</v>
      </c>
      <c r="C16" s="20"/>
      <c r="D16" s="20"/>
      <c r="E16" s="46"/>
      <c r="F16" s="47"/>
      <c r="G16" s="49"/>
      <c r="H16" s="14"/>
      <c r="I16" s="48"/>
      <c r="K16" s="127"/>
      <c r="L16" s="26" t="s">
        <v>45</v>
      </c>
      <c r="M16" s="65" t="s">
        <v>43</v>
      </c>
    </row>
    <row r="17" spans="2:17" ht="21" customHeight="1">
      <c r="B17" s="5">
        <v>9</v>
      </c>
      <c r="C17" s="20"/>
      <c r="D17" s="20"/>
      <c r="E17" s="46"/>
      <c r="F17" s="47"/>
      <c r="G17" s="49"/>
      <c r="H17" s="14"/>
      <c r="I17" s="48"/>
      <c r="K17" s="22"/>
      <c r="L17" s="26" t="s">
        <v>45</v>
      </c>
      <c r="M17" s="66" t="s">
        <v>96</v>
      </c>
      <c r="N17" s="21"/>
      <c r="O17" s="21"/>
    </row>
    <row r="18" spans="2:17" ht="21" customHeight="1">
      <c r="B18" s="5">
        <v>10</v>
      </c>
      <c r="C18" s="20"/>
      <c r="D18" s="20"/>
      <c r="E18" s="46"/>
      <c r="F18" s="47"/>
      <c r="G18" s="49"/>
      <c r="H18" s="14"/>
      <c r="I18" s="48"/>
      <c r="K18" s="22"/>
      <c r="L18" s="21"/>
      <c r="M18" s="67" t="s">
        <v>102</v>
      </c>
      <c r="N18"/>
      <c r="O18"/>
      <c r="P18"/>
      <c r="Q18"/>
    </row>
    <row r="19" spans="2:17" ht="21" customHeight="1">
      <c r="B19" s="4">
        <v>11</v>
      </c>
      <c r="C19" s="20"/>
      <c r="D19" s="20"/>
      <c r="E19" s="46"/>
      <c r="F19" s="47"/>
      <c r="G19" s="49"/>
      <c r="H19" s="14"/>
      <c r="I19" s="48"/>
      <c r="K19" s="22"/>
      <c r="M19" s="67" t="s">
        <v>100</v>
      </c>
      <c r="N19"/>
      <c r="O19"/>
      <c r="P19"/>
      <c r="Q19"/>
    </row>
    <row r="20" spans="2:17" ht="21" customHeight="1">
      <c r="B20" s="5">
        <v>12</v>
      </c>
      <c r="C20" s="20"/>
      <c r="D20" s="20"/>
      <c r="E20" s="46"/>
      <c r="F20" s="47"/>
      <c r="G20" s="49"/>
      <c r="H20" s="14"/>
      <c r="I20" s="48"/>
      <c r="K20" s="22"/>
      <c r="L20" s="25" t="s">
        <v>45</v>
      </c>
      <c r="M20" s="13" t="s">
        <v>128</v>
      </c>
      <c r="N20" s="21"/>
      <c r="O20" s="21"/>
      <c r="P20" s="21"/>
    </row>
    <row r="21" spans="2:17" ht="21" customHeight="1">
      <c r="B21" s="5">
        <v>13</v>
      </c>
      <c r="C21" s="20"/>
      <c r="D21" s="20"/>
      <c r="E21" s="46"/>
      <c r="F21" s="47"/>
      <c r="G21" s="49"/>
      <c r="H21" s="14"/>
      <c r="I21" s="48"/>
      <c r="L21" s="25" t="s">
        <v>45</v>
      </c>
      <c r="M21" s="13" t="s">
        <v>129</v>
      </c>
      <c r="N21" s="22"/>
      <c r="O21" s="22"/>
    </row>
    <row r="22" spans="2:17" ht="21" customHeight="1">
      <c r="B22" s="4">
        <v>14</v>
      </c>
      <c r="C22" s="20"/>
      <c r="D22" s="20"/>
      <c r="E22" s="46"/>
      <c r="F22" s="47"/>
      <c r="G22" s="49"/>
      <c r="H22" s="14"/>
      <c r="I22" s="48"/>
      <c r="L22" s="25" t="s">
        <v>45</v>
      </c>
      <c r="M22" s="13" t="s">
        <v>130</v>
      </c>
      <c r="N22" s="22"/>
      <c r="O22" s="22"/>
    </row>
    <row r="23" spans="2:17" ht="21" customHeight="1">
      <c r="B23" s="4">
        <v>15</v>
      </c>
      <c r="C23" s="20"/>
      <c r="D23" s="20"/>
      <c r="E23" s="46"/>
      <c r="F23" s="47"/>
      <c r="G23" s="49"/>
      <c r="H23" s="14"/>
      <c r="I23" s="48"/>
      <c r="M23"/>
    </row>
    <row r="24" spans="2:17" ht="21" customHeight="1">
      <c r="B24" s="5">
        <v>16</v>
      </c>
      <c r="C24" s="20"/>
      <c r="D24" s="20"/>
      <c r="E24" s="46"/>
      <c r="F24" s="47"/>
      <c r="G24" s="49"/>
      <c r="H24" s="14"/>
      <c r="I24" s="48"/>
      <c r="M24" s="12"/>
    </row>
    <row r="25" spans="2:17" ht="21" customHeight="1">
      <c r="B25" s="5">
        <v>17</v>
      </c>
      <c r="C25" s="20"/>
      <c r="D25" s="20"/>
      <c r="E25" s="46"/>
      <c r="F25" s="47"/>
      <c r="G25" s="49"/>
      <c r="H25" s="14"/>
      <c r="I25" s="48"/>
      <c r="M25" s="12"/>
    </row>
    <row r="26" spans="2:17" ht="21" customHeight="1">
      <c r="B26" s="4">
        <v>18</v>
      </c>
      <c r="C26" s="20"/>
      <c r="D26" s="20"/>
      <c r="E26" s="46"/>
      <c r="F26" s="47"/>
      <c r="G26" s="49"/>
      <c r="H26" s="14"/>
      <c r="I26" s="48"/>
    </row>
    <row r="27" spans="2:17" ht="21" customHeight="1">
      <c r="B27" s="5">
        <v>19</v>
      </c>
      <c r="C27" s="20"/>
      <c r="D27" s="20"/>
      <c r="E27" s="46"/>
      <c r="F27" s="47"/>
      <c r="G27" s="49"/>
      <c r="H27" s="14"/>
      <c r="I27" s="48"/>
    </row>
    <row r="28" spans="2:17" ht="21" customHeight="1">
      <c r="B28" s="5">
        <v>20</v>
      </c>
      <c r="C28" s="20"/>
      <c r="D28" s="20"/>
      <c r="E28" s="46"/>
      <c r="F28" s="47"/>
      <c r="G28" s="49"/>
      <c r="H28" s="14"/>
      <c r="I28" s="48"/>
    </row>
    <row r="29" spans="2:17" ht="21" customHeight="1">
      <c r="B29" s="5">
        <v>21</v>
      </c>
      <c r="C29" s="20"/>
      <c r="D29" s="20"/>
      <c r="E29" s="46"/>
      <c r="F29" s="47"/>
      <c r="G29" s="49"/>
      <c r="H29" s="14"/>
      <c r="I29" s="48"/>
    </row>
    <row r="30" spans="2:17" ht="21" customHeight="1">
      <c r="B30" s="5">
        <v>22</v>
      </c>
      <c r="C30" s="20"/>
      <c r="D30" s="20"/>
      <c r="E30" s="46"/>
      <c r="F30" s="47"/>
      <c r="G30" s="49"/>
      <c r="H30" s="14"/>
      <c r="I30" s="48"/>
    </row>
    <row r="31" spans="2:17" ht="21" customHeight="1">
      <c r="B31" s="5">
        <v>23</v>
      </c>
      <c r="C31" s="20"/>
      <c r="D31" s="20"/>
      <c r="E31" s="46"/>
      <c r="F31" s="47"/>
      <c r="G31" s="49"/>
      <c r="H31" s="14"/>
      <c r="I31" s="48"/>
    </row>
    <row r="32" spans="2:17" ht="21" customHeight="1">
      <c r="B32" s="5">
        <v>24</v>
      </c>
      <c r="C32" s="20"/>
      <c r="D32" s="20"/>
      <c r="E32" s="46"/>
      <c r="F32" s="47"/>
      <c r="G32" s="49"/>
      <c r="H32" s="14"/>
      <c r="I32" s="48"/>
    </row>
    <row r="33" spans="2:11" ht="21" customHeight="1">
      <c r="B33" s="5">
        <v>25</v>
      </c>
      <c r="C33" s="20"/>
      <c r="D33" s="20"/>
      <c r="E33" s="46"/>
      <c r="F33" s="47"/>
      <c r="G33" s="49"/>
      <c r="H33" s="14"/>
      <c r="I33" s="48"/>
    </row>
    <row r="34" spans="2:11" ht="21" customHeight="1">
      <c r="B34" s="5">
        <v>26</v>
      </c>
      <c r="C34" s="20"/>
      <c r="D34" s="20"/>
      <c r="E34" s="46"/>
      <c r="F34" s="47"/>
      <c r="G34" s="49"/>
      <c r="H34" s="14"/>
      <c r="I34" s="48"/>
    </row>
    <row r="35" spans="2:11" ht="21" customHeight="1">
      <c r="B35" s="5">
        <v>27</v>
      </c>
      <c r="C35" s="20"/>
      <c r="D35" s="20"/>
      <c r="E35" s="46"/>
      <c r="F35" s="47"/>
      <c r="G35" s="49"/>
      <c r="H35" s="14"/>
      <c r="I35" s="48"/>
    </row>
    <row r="36" spans="2:11" ht="21" customHeight="1">
      <c r="B36" s="5">
        <v>28</v>
      </c>
      <c r="C36" s="20"/>
      <c r="D36" s="20"/>
      <c r="E36" s="46"/>
      <c r="F36" s="47"/>
      <c r="G36" s="49"/>
      <c r="H36" s="14"/>
      <c r="I36" s="48"/>
    </row>
    <row r="37" spans="2:11" ht="21" customHeight="1">
      <c r="B37" s="5">
        <v>29</v>
      </c>
      <c r="C37" s="20"/>
      <c r="D37" s="20"/>
      <c r="E37" s="46"/>
      <c r="F37" s="47"/>
      <c r="G37" s="49"/>
      <c r="H37" s="14"/>
      <c r="I37" s="48"/>
    </row>
    <row r="38" spans="2:11" ht="21" customHeight="1">
      <c r="B38" s="5">
        <v>30</v>
      </c>
      <c r="C38" s="20"/>
      <c r="D38" s="20"/>
      <c r="E38" s="46"/>
      <c r="F38" s="47"/>
      <c r="G38" s="49"/>
      <c r="H38" s="14"/>
      <c r="I38" s="48"/>
    </row>
    <row r="39" spans="2:11" ht="21" customHeight="1">
      <c r="B39" s="2" t="s">
        <v>8</v>
      </c>
      <c r="C39" s="1" t="s">
        <v>9</v>
      </c>
      <c r="D39" s="1" t="s">
        <v>10</v>
      </c>
      <c r="E39" s="27" t="s">
        <v>29</v>
      </c>
      <c r="F39" s="2">
        <v>6</v>
      </c>
      <c r="G39" s="15" t="s">
        <v>15</v>
      </c>
      <c r="H39" s="10">
        <v>601</v>
      </c>
      <c r="I39" s="1"/>
    </row>
    <row r="40" spans="2:11" ht="21" customHeight="1">
      <c r="B40" s="2" t="s">
        <v>11</v>
      </c>
      <c r="C40" s="1" t="s">
        <v>9</v>
      </c>
      <c r="D40" s="1" t="s">
        <v>14</v>
      </c>
      <c r="E40" s="27" t="s">
        <v>30</v>
      </c>
      <c r="F40" s="2">
        <v>5</v>
      </c>
      <c r="G40" s="15" t="s">
        <v>15</v>
      </c>
      <c r="H40" s="10">
        <v>601</v>
      </c>
      <c r="I40" s="1"/>
    </row>
    <row r="41" spans="2:11" ht="21" customHeight="1">
      <c r="B41" s="2" t="s">
        <v>12</v>
      </c>
      <c r="C41" s="1" t="s">
        <v>13</v>
      </c>
      <c r="D41" s="1" t="s">
        <v>31</v>
      </c>
      <c r="E41" s="27" t="s">
        <v>32</v>
      </c>
      <c r="F41" s="2">
        <v>4</v>
      </c>
      <c r="G41" s="15" t="s">
        <v>16</v>
      </c>
      <c r="H41" s="10">
        <v>401</v>
      </c>
      <c r="I41" s="1"/>
    </row>
    <row r="42" spans="2:11" ht="21" customHeight="1">
      <c r="B42" s="2" t="s">
        <v>23</v>
      </c>
      <c r="C42" s="1" t="s">
        <v>17</v>
      </c>
      <c r="D42" s="1" t="s">
        <v>33</v>
      </c>
      <c r="E42" s="27" t="s">
        <v>34</v>
      </c>
      <c r="F42" s="2">
        <v>4</v>
      </c>
      <c r="G42" s="15" t="s">
        <v>16</v>
      </c>
      <c r="H42" s="10">
        <v>401</v>
      </c>
      <c r="I42" s="1"/>
    </row>
    <row r="43" spans="2:11" ht="21" customHeight="1">
      <c r="B43" s="2" t="s">
        <v>24</v>
      </c>
      <c r="C43" s="1" t="s">
        <v>17</v>
      </c>
      <c r="D43" s="1" t="s">
        <v>35</v>
      </c>
      <c r="E43" s="27" t="s">
        <v>36</v>
      </c>
      <c r="F43" s="2">
        <v>4</v>
      </c>
      <c r="G43" s="15" t="s">
        <v>16</v>
      </c>
      <c r="H43" s="10">
        <v>402</v>
      </c>
      <c r="I43" s="1"/>
    </row>
    <row r="44" spans="2:11" ht="21" customHeight="1">
      <c r="B44" s="2" t="s">
        <v>25</v>
      </c>
      <c r="C44" s="1" t="s">
        <v>26</v>
      </c>
      <c r="D44" s="1" t="s">
        <v>27</v>
      </c>
      <c r="E44" s="27" t="s">
        <v>37</v>
      </c>
      <c r="F44" s="2">
        <v>2</v>
      </c>
      <c r="G44" s="15" t="s">
        <v>16</v>
      </c>
      <c r="H44" s="10">
        <v>402</v>
      </c>
      <c r="I44" s="3"/>
    </row>
    <row r="45" spans="2:11" ht="21" customHeight="1">
      <c r="B45" s="9"/>
      <c r="C45" s="7"/>
      <c r="D45" s="7"/>
      <c r="E45" s="7"/>
      <c r="F45" s="7"/>
      <c r="G45" s="7"/>
      <c r="H45" s="7"/>
      <c r="I45" s="7"/>
    </row>
    <row r="46" spans="2:11" s="11" customFormat="1" ht="21" customHeight="1">
      <c r="B46" s="34"/>
      <c r="C46" s="35"/>
      <c r="D46" s="35"/>
      <c r="E46" s="35"/>
      <c r="F46" s="35"/>
      <c r="G46" s="35"/>
      <c r="H46" s="35"/>
      <c r="I46" s="35"/>
    </row>
    <row r="47" spans="2:11" s="11" customFormat="1" ht="21" customHeight="1">
      <c r="B47" s="34"/>
      <c r="C47" s="35"/>
      <c r="D47" s="35"/>
      <c r="E47" s="35"/>
      <c r="F47" s="35"/>
      <c r="G47" s="35"/>
      <c r="H47" s="35"/>
      <c r="I47" s="35"/>
    </row>
    <row r="48" spans="2:11" s="11" customFormat="1" ht="23.25" customHeight="1">
      <c r="B48" s="34"/>
      <c r="C48" s="35"/>
      <c r="D48" s="8"/>
      <c r="E48" s="8"/>
      <c r="F48" s="8"/>
      <c r="G48" s="8"/>
      <c r="H48" s="8"/>
      <c r="I48" s="8"/>
      <c r="J48"/>
      <c r="K48"/>
    </row>
    <row r="49" spans="2:11" s="11" customFormat="1" ht="23.25" customHeight="1">
      <c r="B49" s="34"/>
      <c r="C49" s="35"/>
      <c r="D49" s="8"/>
      <c r="E49" s="8"/>
      <c r="F49" s="8"/>
      <c r="G49" s="8"/>
      <c r="H49" s="8"/>
      <c r="I49" s="8"/>
      <c r="J49"/>
      <c r="K49"/>
    </row>
    <row r="50" spans="2:11" s="11" customFormat="1" ht="13.9" customHeight="1">
      <c r="D50"/>
      <c r="E50"/>
      <c r="F50"/>
      <c r="G50" s="63"/>
      <c r="H50" s="64">
        <f>COUNTIF($H$9:$H$38,H9)</f>
        <v>0</v>
      </c>
      <c r="I50"/>
      <c r="J50"/>
      <c r="K50"/>
    </row>
    <row r="51" spans="2:11" s="11" customFormat="1" ht="13.9" customHeight="1">
      <c r="D51"/>
      <c r="E51"/>
      <c r="F51"/>
      <c r="G51" s="63"/>
      <c r="H51" s="64">
        <f t="shared" ref="H51:H79" si="0">COUNTIF($H$9:$H$38,H10)</f>
        <v>0</v>
      </c>
      <c r="I51"/>
      <c r="J51"/>
      <c r="K51"/>
    </row>
    <row r="52" spans="2:11" s="11" customFormat="1" ht="13.9" customHeight="1">
      <c r="D52"/>
      <c r="E52"/>
      <c r="F52"/>
      <c r="G52" s="63"/>
      <c r="H52" s="64">
        <f t="shared" si="0"/>
        <v>0</v>
      </c>
      <c r="I52"/>
      <c r="J52"/>
      <c r="K52"/>
    </row>
    <row r="53" spans="2:11" s="11" customFormat="1" ht="13.9" customHeight="1">
      <c r="D53"/>
      <c r="E53"/>
      <c r="F53"/>
      <c r="G53" s="63"/>
      <c r="H53" s="64">
        <f t="shared" si="0"/>
        <v>0</v>
      </c>
      <c r="I53"/>
      <c r="J53"/>
      <c r="K53"/>
    </row>
    <row r="54" spans="2:11" s="11" customFormat="1" ht="13.9" customHeight="1">
      <c r="D54"/>
      <c r="E54"/>
      <c r="F54"/>
      <c r="G54" s="63"/>
      <c r="H54" s="64">
        <f t="shared" si="0"/>
        <v>0</v>
      </c>
      <c r="I54"/>
      <c r="J54"/>
      <c r="K54"/>
    </row>
    <row r="55" spans="2:11" s="11" customFormat="1" ht="13.9" customHeight="1">
      <c r="D55"/>
      <c r="E55"/>
      <c r="F55"/>
      <c r="G55" s="63"/>
      <c r="H55" s="64">
        <f t="shared" si="0"/>
        <v>0</v>
      </c>
      <c r="I55"/>
      <c r="J55"/>
      <c r="K55"/>
    </row>
    <row r="56" spans="2:11" s="11" customFormat="1" ht="13.9" customHeight="1">
      <c r="D56"/>
      <c r="E56"/>
      <c r="F56"/>
      <c r="G56" s="63"/>
      <c r="H56" s="64">
        <f t="shared" si="0"/>
        <v>0</v>
      </c>
      <c r="I56"/>
      <c r="J56"/>
      <c r="K56"/>
    </row>
    <row r="57" spans="2:11" s="11" customFormat="1" ht="13.9" customHeight="1">
      <c r="D57"/>
      <c r="E57"/>
      <c r="F57"/>
      <c r="G57" s="63"/>
      <c r="H57" s="64">
        <f t="shared" si="0"/>
        <v>0</v>
      </c>
      <c r="I57"/>
      <c r="J57"/>
      <c r="K57"/>
    </row>
    <row r="58" spans="2:11" s="11" customFormat="1" ht="13.9" customHeight="1">
      <c r="D58"/>
      <c r="E58"/>
      <c r="F58"/>
      <c r="G58" s="63"/>
      <c r="H58" s="64">
        <f t="shared" si="0"/>
        <v>0</v>
      </c>
      <c r="I58"/>
      <c r="J58"/>
      <c r="K58"/>
    </row>
    <row r="59" spans="2:11" s="11" customFormat="1" ht="13.9" customHeight="1">
      <c r="D59"/>
      <c r="E59"/>
      <c r="F59"/>
      <c r="G59" s="63"/>
      <c r="H59" s="64">
        <f t="shared" si="0"/>
        <v>0</v>
      </c>
      <c r="I59"/>
      <c r="J59"/>
      <c r="K59"/>
    </row>
    <row r="60" spans="2:11" s="11" customFormat="1" ht="13.9" customHeight="1">
      <c r="D60"/>
      <c r="E60"/>
      <c r="F60"/>
      <c r="G60" s="63"/>
      <c r="H60" s="64">
        <f t="shared" si="0"/>
        <v>0</v>
      </c>
      <c r="I60"/>
      <c r="J60"/>
      <c r="K60"/>
    </row>
    <row r="61" spans="2:11" s="11" customFormat="1" ht="13.9" customHeight="1">
      <c r="D61"/>
      <c r="E61"/>
      <c r="F61"/>
      <c r="G61" s="63"/>
      <c r="H61" s="64">
        <f t="shared" si="0"/>
        <v>0</v>
      </c>
      <c r="I61"/>
      <c r="J61"/>
      <c r="K61"/>
    </row>
    <row r="62" spans="2:11" s="11" customFormat="1" ht="13.9" customHeight="1">
      <c r="D62"/>
      <c r="E62"/>
      <c r="F62"/>
      <c r="G62" s="63"/>
      <c r="H62" s="64">
        <f t="shared" si="0"/>
        <v>0</v>
      </c>
      <c r="I62"/>
      <c r="J62"/>
      <c r="K62"/>
    </row>
    <row r="63" spans="2:11" s="11" customFormat="1" ht="13.9" customHeight="1">
      <c r="D63"/>
      <c r="E63"/>
      <c r="F63"/>
      <c r="G63" s="63"/>
      <c r="H63" s="64">
        <f t="shared" si="0"/>
        <v>0</v>
      </c>
      <c r="I63"/>
      <c r="J63"/>
      <c r="K63"/>
    </row>
    <row r="64" spans="2:11" s="11" customFormat="1" ht="13.9" customHeight="1">
      <c r="D64"/>
      <c r="E64"/>
      <c r="F64"/>
      <c r="G64" s="63"/>
      <c r="H64" s="64">
        <f t="shared" si="0"/>
        <v>0</v>
      </c>
      <c r="I64"/>
      <c r="J64"/>
      <c r="K64"/>
    </row>
    <row r="65" spans="4:11" s="11" customFormat="1" ht="13.9" customHeight="1">
      <c r="D65"/>
      <c r="E65"/>
      <c r="F65"/>
      <c r="G65" s="63"/>
      <c r="H65" s="64">
        <f t="shared" si="0"/>
        <v>0</v>
      </c>
      <c r="I65"/>
      <c r="J65"/>
      <c r="K65"/>
    </row>
    <row r="66" spans="4:11" s="11" customFormat="1" ht="13.9" customHeight="1">
      <c r="D66"/>
      <c r="E66"/>
      <c r="F66"/>
      <c r="G66" s="63"/>
      <c r="H66" s="64">
        <f t="shared" si="0"/>
        <v>0</v>
      </c>
      <c r="I66"/>
      <c r="J66"/>
      <c r="K66"/>
    </row>
    <row r="67" spans="4:11" s="11" customFormat="1" ht="13.9" customHeight="1">
      <c r="D67"/>
      <c r="E67"/>
      <c r="F67"/>
      <c r="G67" s="63"/>
      <c r="H67" s="64">
        <f t="shared" si="0"/>
        <v>0</v>
      </c>
      <c r="I67"/>
      <c r="J67"/>
      <c r="K67"/>
    </row>
    <row r="68" spans="4:11" s="11" customFormat="1" ht="13.9" customHeight="1">
      <c r="D68"/>
      <c r="E68"/>
      <c r="F68"/>
      <c r="G68" s="63"/>
      <c r="H68" s="64">
        <f t="shared" si="0"/>
        <v>0</v>
      </c>
      <c r="I68"/>
      <c r="J68"/>
      <c r="K68"/>
    </row>
    <row r="69" spans="4:11" s="11" customFormat="1" ht="13.9" customHeight="1">
      <c r="D69"/>
      <c r="E69"/>
      <c r="F69"/>
      <c r="G69" s="63"/>
      <c r="H69" s="64">
        <f t="shared" si="0"/>
        <v>0</v>
      </c>
      <c r="I69"/>
      <c r="J69"/>
      <c r="K69"/>
    </row>
    <row r="70" spans="4:11" s="11" customFormat="1" ht="13.9" customHeight="1">
      <c r="D70"/>
      <c r="E70"/>
      <c r="F70"/>
      <c r="G70" s="63"/>
      <c r="H70" s="64">
        <f t="shared" si="0"/>
        <v>0</v>
      </c>
      <c r="I70"/>
      <c r="J70"/>
      <c r="K70"/>
    </row>
    <row r="71" spans="4:11" s="11" customFormat="1" ht="13.9" customHeight="1">
      <c r="D71"/>
      <c r="E71"/>
      <c r="F71"/>
      <c r="G71" s="63"/>
      <c r="H71" s="64">
        <f t="shared" si="0"/>
        <v>0</v>
      </c>
      <c r="I71"/>
      <c r="J71"/>
      <c r="K71"/>
    </row>
    <row r="72" spans="4:11" s="11" customFormat="1" ht="13.9" customHeight="1">
      <c r="D72"/>
      <c r="E72"/>
      <c r="F72"/>
      <c r="G72" s="63"/>
      <c r="H72" s="64">
        <f t="shared" si="0"/>
        <v>0</v>
      </c>
      <c r="I72"/>
      <c r="J72"/>
      <c r="K72"/>
    </row>
    <row r="73" spans="4:11" s="11" customFormat="1" ht="13.9" customHeight="1">
      <c r="D73"/>
      <c r="E73"/>
      <c r="F73"/>
      <c r="G73" s="63"/>
      <c r="H73" s="64">
        <f t="shared" si="0"/>
        <v>0</v>
      </c>
      <c r="I73"/>
      <c r="J73"/>
      <c r="K73"/>
    </row>
    <row r="74" spans="4:11" s="11" customFormat="1" ht="13.9" customHeight="1">
      <c r="D74"/>
      <c r="E74"/>
      <c r="F74"/>
      <c r="G74" s="63"/>
      <c r="H74" s="64">
        <f t="shared" si="0"/>
        <v>0</v>
      </c>
      <c r="I74"/>
      <c r="J74"/>
      <c r="K74"/>
    </row>
    <row r="75" spans="4:11" s="11" customFormat="1" ht="13.9" customHeight="1">
      <c r="D75"/>
      <c r="E75"/>
      <c r="F75"/>
      <c r="G75" s="63"/>
      <c r="H75" s="64">
        <f t="shared" si="0"/>
        <v>0</v>
      </c>
      <c r="I75"/>
      <c r="J75"/>
      <c r="K75"/>
    </row>
    <row r="76" spans="4:11" s="11" customFormat="1" ht="13.9" customHeight="1">
      <c r="D76"/>
      <c r="E76"/>
      <c r="F76"/>
      <c r="G76" s="63"/>
      <c r="H76" s="64">
        <f t="shared" si="0"/>
        <v>0</v>
      </c>
      <c r="I76"/>
      <c r="J76"/>
      <c r="K76"/>
    </row>
    <row r="77" spans="4:11" s="11" customFormat="1" ht="13.9" customHeight="1">
      <c r="D77"/>
      <c r="E77"/>
      <c r="F77"/>
      <c r="G77" s="63"/>
      <c r="H77" s="64">
        <f t="shared" si="0"/>
        <v>0</v>
      </c>
      <c r="I77"/>
      <c r="J77"/>
      <c r="K77"/>
    </row>
    <row r="78" spans="4:11" s="11" customFormat="1" ht="13.9" customHeight="1">
      <c r="D78"/>
      <c r="E78"/>
      <c r="F78"/>
      <c r="G78" s="63"/>
      <c r="H78" s="64">
        <f t="shared" si="0"/>
        <v>0</v>
      </c>
      <c r="I78"/>
      <c r="J78"/>
      <c r="K78"/>
    </row>
    <row r="79" spans="4:11" s="11" customFormat="1" ht="13.9" customHeight="1">
      <c r="D79"/>
      <c r="E79"/>
      <c r="F79"/>
      <c r="G79" s="63"/>
      <c r="H79" s="64">
        <f t="shared" si="0"/>
        <v>0</v>
      </c>
      <c r="I79"/>
      <c r="J79"/>
      <c r="K79"/>
    </row>
    <row r="80" spans="4:11" s="11" customFormat="1" ht="13.9" customHeight="1">
      <c r="D80"/>
      <c r="E80"/>
      <c r="F80"/>
      <c r="G80"/>
      <c r="H80"/>
      <c r="I80"/>
      <c r="J80"/>
      <c r="K80"/>
    </row>
    <row r="81" spans="4:11" s="11" customFormat="1" ht="13.9" customHeight="1">
      <c r="D81"/>
      <c r="E81"/>
      <c r="F81"/>
      <c r="G81"/>
      <c r="H81" s="64">
        <f>COUNTIF($H$50:$H$79,"&gt;=3")+COUNTIF(H50:H79,1)</f>
        <v>0</v>
      </c>
      <c r="I81"/>
      <c r="J81"/>
      <c r="K81"/>
    </row>
    <row r="82" spans="4:11" s="11" customFormat="1" ht="13.9" customHeight="1">
      <c r="D82"/>
      <c r="E82"/>
      <c r="F82"/>
      <c r="G82"/>
      <c r="H82"/>
      <c r="I82"/>
      <c r="J82"/>
      <c r="K82"/>
    </row>
    <row r="83" spans="4:11" s="11" customFormat="1" ht="13.9" customHeight="1">
      <c r="D83"/>
      <c r="E83"/>
      <c r="F83"/>
      <c r="G83"/>
      <c r="H83"/>
      <c r="I83"/>
      <c r="J83"/>
      <c r="K83"/>
    </row>
    <row r="84" spans="4:11" s="11" customFormat="1" ht="13.9" customHeight="1">
      <c r="D84"/>
      <c r="E84"/>
      <c r="F84"/>
      <c r="G84"/>
      <c r="H84"/>
      <c r="I84"/>
      <c r="J84"/>
      <c r="K84"/>
    </row>
    <row r="85" spans="4:11" s="11" customFormat="1" ht="13.9" customHeight="1">
      <c r="D85"/>
      <c r="E85"/>
      <c r="F85"/>
      <c r="G85"/>
      <c r="H85"/>
      <c r="I85"/>
      <c r="J85"/>
      <c r="K85"/>
    </row>
    <row r="86" spans="4:11" s="11" customFormat="1" ht="13.9" customHeight="1">
      <c r="D86"/>
      <c r="E86"/>
      <c r="F86"/>
      <c r="G86"/>
      <c r="H86"/>
      <c r="I86"/>
      <c r="J86"/>
      <c r="K86"/>
    </row>
    <row r="87" spans="4:11" s="11" customFormat="1">
      <c r="D87"/>
      <c r="E87"/>
      <c r="F87"/>
      <c r="G87"/>
      <c r="H87"/>
      <c r="I87"/>
      <c r="J87"/>
      <c r="K87"/>
    </row>
    <row r="88" spans="4:11" s="11" customFormat="1">
      <c r="D88"/>
      <c r="E88"/>
      <c r="F88"/>
      <c r="G88"/>
      <c r="H88"/>
      <c r="I88"/>
      <c r="J88"/>
      <c r="K88"/>
    </row>
    <row r="89" spans="4:11" s="11" customFormat="1">
      <c r="D89"/>
      <c r="E89"/>
      <c r="F89"/>
      <c r="G89"/>
      <c r="H89"/>
      <c r="I89"/>
      <c r="J89"/>
      <c r="K89"/>
    </row>
    <row r="90" spans="4:11" s="11" customFormat="1">
      <c r="D90"/>
      <c r="E90"/>
      <c r="F90"/>
      <c r="G90"/>
      <c r="H90"/>
      <c r="I90"/>
      <c r="J90"/>
      <c r="K90"/>
    </row>
    <row r="91" spans="4:11" s="11" customFormat="1">
      <c r="D91"/>
      <c r="E91"/>
      <c r="F91"/>
      <c r="G91"/>
      <c r="H91"/>
      <c r="I91"/>
      <c r="J91"/>
      <c r="K91"/>
    </row>
    <row r="92" spans="4:11" s="11" customFormat="1">
      <c r="D92"/>
      <c r="E92"/>
      <c r="F92"/>
      <c r="G92"/>
      <c r="H92"/>
      <c r="I92"/>
      <c r="J92"/>
      <c r="K92"/>
    </row>
    <row r="93" spans="4:11" s="11" customFormat="1">
      <c r="D93"/>
      <c r="E93"/>
      <c r="F93"/>
      <c r="G93"/>
      <c r="H93"/>
      <c r="I93"/>
      <c r="J93"/>
      <c r="K93"/>
    </row>
    <row r="94" spans="4:11" s="11" customFormat="1">
      <c r="D94"/>
      <c r="E94"/>
      <c r="F94"/>
      <c r="G94"/>
      <c r="H94"/>
      <c r="I94"/>
      <c r="J94"/>
      <c r="K94"/>
    </row>
    <row r="95" spans="4:11" s="11" customFormat="1">
      <c r="D95"/>
      <c r="E95"/>
      <c r="F95"/>
      <c r="G95"/>
      <c r="H95"/>
      <c r="I95"/>
      <c r="J95"/>
      <c r="K95"/>
    </row>
    <row r="96" spans="4:11" s="11" customFormat="1">
      <c r="D96"/>
      <c r="E96"/>
      <c r="F96"/>
      <c r="G96"/>
      <c r="H96"/>
      <c r="I96"/>
      <c r="J96"/>
      <c r="K96"/>
    </row>
    <row r="97" spans="4:11" s="11" customFormat="1">
      <c r="D97"/>
      <c r="E97"/>
      <c r="F97"/>
      <c r="G97"/>
      <c r="H97"/>
      <c r="I97"/>
      <c r="J97"/>
      <c r="K97"/>
    </row>
    <row r="98" spans="4:11" s="11" customFormat="1"/>
    <row r="99" spans="4:11" s="11" customFormat="1"/>
  </sheetData>
  <sheetProtection algorithmName="SHA-512" hashValue="QFLuwqAX9o7hpi+/uIkXngFRP680wcnTbXTzlsFkhEVuX7ZpG6pUhclYv3B4NFhn9+iCi/yPdWzM5VWWfhHRYA==" saltValue="G1XcXKsj97ShG2Ur/gEzFQ==" spinCount="100000" sheet="1" objects="1" scenarios="1"/>
  <protectedRanges>
    <protectedRange sqref="B39:I44" name="範囲5"/>
    <protectedRange sqref="L20:L48 J3:P3 L4:L5 M4:M5 L1:R2 N4:R5 L7:L18 M7:M46 N7:R48 Q6:R6" name="範囲4"/>
    <protectedRange sqref="I9:I38" name="範囲3_2"/>
    <protectedRange sqref="C9:F38" name="範囲2_2"/>
    <protectedRange sqref="D6:I6" name="範囲1_2"/>
    <protectedRange sqref="L6:P6" name="範囲4_2"/>
  </protectedRanges>
  <mergeCells count="11">
    <mergeCell ref="B1:I1"/>
    <mergeCell ref="B6:C6"/>
    <mergeCell ref="K10:K16"/>
    <mergeCell ref="I7:I8"/>
    <mergeCell ref="B7:B8"/>
    <mergeCell ref="C7:D7"/>
    <mergeCell ref="E7:E8"/>
    <mergeCell ref="F7:F8"/>
    <mergeCell ref="G7:H7"/>
    <mergeCell ref="D6:E6"/>
    <mergeCell ref="F6:I6"/>
  </mergeCells>
  <phoneticPr fontId="3"/>
  <conditionalFormatting sqref="H11:H38">
    <cfRule type="expression" dxfId="3" priority="2">
      <formula>COUNTIF($H$9:$H$38,H11)&lt;&gt;2</formula>
    </cfRule>
  </conditionalFormatting>
  <conditionalFormatting sqref="H9:H10">
    <cfRule type="expression" dxfId="2" priority="1">
      <formula>COUNTIF($H$9:$H$38,H9)&lt;&gt;2</formula>
    </cfRule>
  </conditionalFormatting>
  <dataValidations count="8">
    <dataValidation type="list" allowBlank="1" showInputMessage="1" showErrorMessage="1" sqref="G9:G38">
      <formula1>種目3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M17 M11 D6 C9:D38"/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A1:AZ99"/>
  <sheetViews>
    <sheetView showGridLines="0" workbookViewId="0">
      <selection activeCell="C9" sqref="C9"/>
    </sheetView>
  </sheetViews>
  <sheetFormatPr defaultRowHeight="23.25" customHeight="1"/>
  <cols>
    <col min="1" max="1" width="3.25" customWidth="1"/>
    <col min="2" max="2" width="4" customWidth="1"/>
    <col min="3" max="4" width="13.125" customWidth="1"/>
    <col min="5" max="5" width="14.625" customWidth="1"/>
    <col min="6" max="6" width="5.625" customWidth="1"/>
    <col min="7" max="8" width="11.5" customWidth="1"/>
    <col min="9" max="9" width="12.75" customWidth="1"/>
    <col min="10" max="10" width="0.875" customWidth="1"/>
    <col min="11" max="11" width="14" customWidth="1"/>
    <col min="12" max="12" width="4.625" customWidth="1"/>
    <col min="27" max="28" width="12.125" customWidth="1"/>
    <col min="29" max="46" width="8.5" customWidth="1"/>
    <col min="50" max="52" width="9" style="11"/>
  </cols>
  <sheetData>
    <row r="1" spans="2:52" ht="22.5" customHeight="1">
      <c r="B1" s="124" t="s">
        <v>134</v>
      </c>
      <c r="C1" s="124"/>
      <c r="D1" s="124"/>
      <c r="E1" s="124"/>
      <c r="F1" s="124"/>
      <c r="G1" s="124"/>
      <c r="H1" s="124"/>
      <c r="I1" s="124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2:52" ht="15" customHeight="1">
      <c r="B2" s="41"/>
      <c r="C2" s="41"/>
      <c r="D2" s="41"/>
      <c r="E2" s="41"/>
      <c r="F2" s="41"/>
      <c r="G2" s="41"/>
      <c r="H2" s="41"/>
      <c r="I2" s="44"/>
      <c r="L2" s="11"/>
      <c r="N2" s="11"/>
      <c r="O2" s="11"/>
      <c r="P2" s="11"/>
      <c r="Q2" s="11"/>
      <c r="R2" s="11"/>
      <c r="S2" s="11"/>
      <c r="T2" s="11"/>
    </row>
    <row r="3" spans="2:52" ht="22.5" customHeight="1">
      <c r="B3" s="41"/>
      <c r="C3" s="41"/>
      <c r="D3" s="41"/>
      <c r="E3" s="85" t="s">
        <v>136</v>
      </c>
      <c r="F3" s="86"/>
      <c r="G3" s="11"/>
      <c r="I3" s="11"/>
      <c r="J3" s="11"/>
      <c r="K3" s="11"/>
      <c r="L3" s="11"/>
      <c r="M3" s="11"/>
      <c r="N3" s="11"/>
      <c r="O3" s="11"/>
      <c r="P3" s="11"/>
      <c r="Q3" s="11"/>
      <c r="AU3" s="11"/>
      <c r="AV3" s="11"/>
      <c r="AW3" s="11"/>
      <c r="AX3"/>
      <c r="AY3"/>
      <c r="AZ3"/>
    </row>
    <row r="4" spans="2:52" ht="11.25" customHeight="1">
      <c r="B4" s="142"/>
      <c r="C4" s="142"/>
      <c r="D4" s="142"/>
      <c r="E4" s="142"/>
      <c r="F4" s="142"/>
      <c r="G4" s="142"/>
      <c r="H4" s="142"/>
      <c r="I4" s="142"/>
      <c r="L4" s="11"/>
      <c r="N4" s="11"/>
      <c r="O4" s="11"/>
      <c r="P4" s="11"/>
      <c r="Q4" s="11"/>
      <c r="R4" s="11"/>
      <c r="S4" s="11"/>
      <c r="T4" s="11"/>
      <c r="AA4" s="71" t="s">
        <v>113</v>
      </c>
      <c r="AB4" s="71" t="s">
        <v>114</v>
      </c>
      <c r="AC4" s="71" t="s">
        <v>104</v>
      </c>
      <c r="AD4" s="71" t="s">
        <v>105</v>
      </c>
      <c r="AE4" s="71" t="s">
        <v>106</v>
      </c>
      <c r="AF4" s="71" t="s">
        <v>107</v>
      </c>
      <c r="AG4" s="71" t="s">
        <v>108</v>
      </c>
      <c r="AH4" s="71" t="s">
        <v>109</v>
      </c>
      <c r="AI4" s="71" t="s">
        <v>110</v>
      </c>
      <c r="AJ4" s="72" t="s">
        <v>111</v>
      </c>
      <c r="AK4" s="72" t="s">
        <v>112</v>
      </c>
      <c r="AL4" s="71" t="s">
        <v>115</v>
      </c>
      <c r="AM4" s="71" t="s">
        <v>116</v>
      </c>
      <c r="AN4" s="71" t="s">
        <v>117</v>
      </c>
      <c r="AO4" s="71" t="s">
        <v>118</v>
      </c>
      <c r="AP4" s="71" t="s">
        <v>119</v>
      </c>
      <c r="AQ4" s="71" t="s">
        <v>120</v>
      </c>
      <c r="AR4" s="71" t="s">
        <v>121</v>
      </c>
      <c r="AS4" s="72" t="s">
        <v>122</v>
      </c>
      <c r="AT4" s="72" t="s">
        <v>123</v>
      </c>
    </row>
    <row r="5" spans="2:52" ht="11.25" customHeight="1">
      <c r="B5" s="41"/>
      <c r="C5" s="41"/>
      <c r="D5" s="41"/>
      <c r="E5" s="41"/>
      <c r="F5" s="41"/>
      <c r="G5" s="41"/>
      <c r="H5" s="41"/>
      <c r="I5" s="41"/>
      <c r="O5" s="11"/>
      <c r="P5" s="11"/>
      <c r="Q5" s="11"/>
      <c r="R5" s="11"/>
      <c r="S5" s="11"/>
      <c r="T5" s="1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2"/>
      <c r="AT5" s="73"/>
    </row>
    <row r="6" spans="2:52" ht="22.5" customHeight="1">
      <c r="B6" s="125" t="s">
        <v>145</v>
      </c>
      <c r="C6" s="126"/>
      <c r="D6" s="143" t="str">
        <f>IF(小学女子!$D$6="","",小学女子!$D$6)</f>
        <v/>
      </c>
      <c r="E6" s="144"/>
      <c r="F6" s="140" t="s">
        <v>126</v>
      </c>
      <c r="G6" s="140"/>
      <c r="H6" s="140"/>
      <c r="I6" s="141"/>
      <c r="K6" s="97" t="s">
        <v>157</v>
      </c>
      <c r="L6" s="11"/>
      <c r="N6" s="11"/>
      <c r="O6" s="11"/>
      <c r="P6" s="11"/>
      <c r="Q6" s="11"/>
      <c r="R6" s="11"/>
      <c r="S6" s="11"/>
      <c r="T6" s="11"/>
      <c r="AA6" s="71" t="s">
        <v>104</v>
      </c>
      <c r="AB6" s="71" t="s">
        <v>115</v>
      </c>
      <c r="AC6" s="71">
        <v>601</v>
      </c>
      <c r="AD6" s="71">
        <v>501</v>
      </c>
      <c r="AE6" s="71">
        <v>401</v>
      </c>
      <c r="AF6" s="71">
        <v>301</v>
      </c>
      <c r="AG6" s="71">
        <v>201</v>
      </c>
      <c r="AH6" s="71">
        <v>101</v>
      </c>
      <c r="AI6" s="71" t="s">
        <v>60</v>
      </c>
      <c r="AJ6" s="71" t="s">
        <v>70</v>
      </c>
      <c r="AK6" s="71" t="s">
        <v>80</v>
      </c>
      <c r="AL6" s="71">
        <v>601</v>
      </c>
      <c r="AM6" s="71">
        <v>501</v>
      </c>
      <c r="AN6" s="71">
        <v>401</v>
      </c>
      <c r="AO6" s="71">
        <v>301</v>
      </c>
      <c r="AP6" s="71">
        <v>201</v>
      </c>
      <c r="AQ6" s="71">
        <v>101</v>
      </c>
      <c r="AR6" s="71" t="s">
        <v>60</v>
      </c>
      <c r="AS6" s="71" t="s">
        <v>70</v>
      </c>
      <c r="AT6" s="71" t="s">
        <v>80</v>
      </c>
    </row>
    <row r="7" spans="2:52" ht="22.5" customHeight="1">
      <c r="B7" s="130" t="s">
        <v>0</v>
      </c>
      <c r="C7" s="132"/>
      <c r="D7" s="133"/>
      <c r="E7" s="134" t="s">
        <v>38</v>
      </c>
      <c r="F7" s="136" t="s">
        <v>4</v>
      </c>
      <c r="G7" s="125" t="s">
        <v>42</v>
      </c>
      <c r="H7" s="126"/>
      <c r="I7" s="128" t="s">
        <v>6</v>
      </c>
      <c r="L7" s="11"/>
      <c r="N7" s="11"/>
      <c r="O7" s="11"/>
      <c r="P7" s="11"/>
      <c r="Q7" s="11"/>
      <c r="R7" s="11"/>
      <c r="S7" s="11"/>
      <c r="T7" s="11"/>
      <c r="AA7" s="71" t="s">
        <v>105</v>
      </c>
      <c r="AB7" s="71" t="s">
        <v>116</v>
      </c>
      <c r="AC7" s="71">
        <v>602</v>
      </c>
      <c r="AD7" s="71">
        <v>502</v>
      </c>
      <c r="AE7" s="71">
        <v>402</v>
      </c>
      <c r="AF7" s="71">
        <v>302</v>
      </c>
      <c r="AG7" s="71">
        <v>202</v>
      </c>
      <c r="AH7" s="71">
        <v>102</v>
      </c>
      <c r="AI7" s="71" t="s">
        <v>61</v>
      </c>
      <c r="AJ7" s="71" t="s">
        <v>71</v>
      </c>
      <c r="AK7" s="71" t="s">
        <v>81</v>
      </c>
      <c r="AL7" s="71">
        <v>602</v>
      </c>
      <c r="AM7" s="71">
        <v>502</v>
      </c>
      <c r="AN7" s="71">
        <v>402</v>
      </c>
      <c r="AO7" s="71">
        <v>302</v>
      </c>
      <c r="AP7" s="71">
        <v>202</v>
      </c>
      <c r="AQ7" s="71">
        <v>102</v>
      </c>
      <c r="AR7" s="71" t="s">
        <v>61</v>
      </c>
      <c r="AS7" s="71" t="s">
        <v>71</v>
      </c>
      <c r="AT7" s="71" t="s">
        <v>81</v>
      </c>
    </row>
    <row r="8" spans="2:52" ht="22.5" customHeight="1">
      <c r="B8" s="131"/>
      <c r="C8" s="38" t="s">
        <v>2</v>
      </c>
      <c r="D8" s="38" t="s">
        <v>3</v>
      </c>
      <c r="E8" s="135"/>
      <c r="F8" s="137"/>
      <c r="G8" s="17" t="s">
        <v>5</v>
      </c>
      <c r="H8" s="18" t="s">
        <v>41</v>
      </c>
      <c r="I8" s="129"/>
      <c r="L8" s="24" t="s">
        <v>44</v>
      </c>
      <c r="N8" s="11"/>
      <c r="O8" s="11"/>
      <c r="P8" s="11"/>
      <c r="Q8" s="11"/>
      <c r="R8" s="11"/>
      <c r="S8" s="11"/>
      <c r="T8" s="11"/>
      <c r="AA8" s="71" t="s">
        <v>106</v>
      </c>
      <c r="AB8" s="71" t="s">
        <v>117</v>
      </c>
      <c r="AC8" s="71">
        <v>603</v>
      </c>
      <c r="AD8" s="71">
        <v>503</v>
      </c>
      <c r="AE8" s="71">
        <v>403</v>
      </c>
      <c r="AF8" s="71">
        <v>303</v>
      </c>
      <c r="AG8" s="71">
        <v>203</v>
      </c>
      <c r="AH8" s="71">
        <v>103</v>
      </c>
      <c r="AI8" s="71" t="s">
        <v>62</v>
      </c>
      <c r="AJ8" s="71" t="s">
        <v>72</v>
      </c>
      <c r="AK8" s="71" t="s">
        <v>82</v>
      </c>
      <c r="AL8" s="71">
        <v>603</v>
      </c>
      <c r="AM8" s="71">
        <v>503</v>
      </c>
      <c r="AN8" s="71">
        <v>403</v>
      </c>
      <c r="AO8" s="71">
        <v>303</v>
      </c>
      <c r="AP8" s="71">
        <v>203</v>
      </c>
      <c r="AQ8" s="71">
        <v>103</v>
      </c>
      <c r="AR8" s="71" t="s">
        <v>62</v>
      </c>
      <c r="AS8" s="71" t="s">
        <v>72</v>
      </c>
      <c r="AT8" s="71" t="s">
        <v>82</v>
      </c>
    </row>
    <row r="9" spans="2:52" ht="21" customHeight="1">
      <c r="B9" s="6">
        <v>1</v>
      </c>
      <c r="C9" s="20"/>
      <c r="D9" s="20"/>
      <c r="E9" s="62"/>
      <c r="F9" s="61"/>
      <c r="G9" s="49"/>
      <c r="H9" s="14"/>
      <c r="I9" s="48"/>
      <c r="K9" s="22"/>
      <c r="L9" s="11"/>
      <c r="R9" s="11"/>
      <c r="S9" s="11"/>
      <c r="T9" s="11"/>
      <c r="AA9" s="71" t="s">
        <v>107</v>
      </c>
      <c r="AB9" s="71" t="s">
        <v>118</v>
      </c>
      <c r="AC9" s="71">
        <v>604</v>
      </c>
      <c r="AD9" s="71">
        <v>504</v>
      </c>
      <c r="AE9" s="71">
        <v>404</v>
      </c>
      <c r="AF9" s="71">
        <v>304</v>
      </c>
      <c r="AG9" s="71">
        <v>204</v>
      </c>
      <c r="AH9" s="71">
        <v>104</v>
      </c>
      <c r="AI9" s="71" t="s">
        <v>63</v>
      </c>
      <c r="AJ9" s="71" t="s">
        <v>73</v>
      </c>
      <c r="AK9" s="71" t="s">
        <v>83</v>
      </c>
      <c r="AL9" s="71">
        <v>604</v>
      </c>
      <c r="AM9" s="71">
        <v>504</v>
      </c>
      <c r="AN9" s="71">
        <v>404</v>
      </c>
      <c r="AO9" s="71">
        <v>304</v>
      </c>
      <c r="AP9" s="71">
        <v>204</v>
      </c>
      <c r="AQ9" s="71">
        <v>104</v>
      </c>
      <c r="AR9" s="71" t="s">
        <v>63</v>
      </c>
      <c r="AS9" s="71" t="s">
        <v>73</v>
      </c>
      <c r="AT9" s="71" t="s">
        <v>83</v>
      </c>
    </row>
    <row r="10" spans="2:52" ht="21" customHeight="1">
      <c r="B10" s="5">
        <v>2</v>
      </c>
      <c r="C10" s="20"/>
      <c r="D10" s="20"/>
      <c r="E10" s="62"/>
      <c r="F10" s="61"/>
      <c r="G10" s="49"/>
      <c r="H10" s="14"/>
      <c r="I10" s="48"/>
      <c r="K10" s="127" t="str">
        <f>IF($H$81=0,"","ランク番号が重複しています")</f>
        <v/>
      </c>
      <c r="L10" s="25"/>
      <c r="M10" s="13"/>
      <c r="N10" s="11"/>
      <c r="O10" s="11"/>
      <c r="P10" s="11"/>
      <c r="Q10" s="11"/>
      <c r="R10" s="11"/>
      <c r="S10" s="11"/>
      <c r="T10" s="11"/>
      <c r="AA10" s="71" t="s">
        <v>108</v>
      </c>
      <c r="AB10" s="71" t="s">
        <v>119</v>
      </c>
      <c r="AC10" s="71">
        <v>605</v>
      </c>
      <c r="AD10" s="71">
        <v>505</v>
      </c>
      <c r="AE10" s="71">
        <v>405</v>
      </c>
      <c r="AF10" s="71">
        <v>305</v>
      </c>
      <c r="AG10" s="71">
        <v>205</v>
      </c>
      <c r="AH10" s="71">
        <v>105</v>
      </c>
      <c r="AI10" s="71" t="s">
        <v>64</v>
      </c>
      <c r="AJ10" s="71" t="s">
        <v>74</v>
      </c>
      <c r="AK10" s="71" t="s">
        <v>84</v>
      </c>
      <c r="AL10" s="71">
        <v>605</v>
      </c>
      <c r="AM10" s="71">
        <v>505</v>
      </c>
      <c r="AN10" s="71">
        <v>405</v>
      </c>
      <c r="AO10" s="71">
        <v>305</v>
      </c>
      <c r="AP10" s="71">
        <v>205</v>
      </c>
      <c r="AQ10" s="71">
        <v>105</v>
      </c>
      <c r="AR10" s="71" t="s">
        <v>64</v>
      </c>
      <c r="AS10" s="71" t="s">
        <v>74</v>
      </c>
      <c r="AT10" s="71" t="s">
        <v>84</v>
      </c>
    </row>
    <row r="11" spans="2:52" ht="21" customHeight="1">
      <c r="B11" s="5">
        <v>3</v>
      </c>
      <c r="C11" s="20"/>
      <c r="D11" s="20"/>
      <c r="E11" s="62"/>
      <c r="F11" s="61"/>
      <c r="G11" s="49"/>
      <c r="H11" s="14"/>
      <c r="I11" s="48"/>
      <c r="K11" s="127"/>
      <c r="L11" s="26" t="s">
        <v>45</v>
      </c>
      <c r="M11" s="19"/>
      <c r="N11" s="25" t="s">
        <v>39</v>
      </c>
      <c r="O11" s="21"/>
      <c r="P11" s="11"/>
      <c r="Q11" s="11"/>
      <c r="R11" s="11"/>
      <c r="S11" s="11"/>
      <c r="T11" s="11"/>
      <c r="AA11" s="71" t="s">
        <v>109</v>
      </c>
      <c r="AB11" s="71" t="s">
        <v>120</v>
      </c>
      <c r="AC11" s="71">
        <v>606</v>
      </c>
      <c r="AD11" s="71">
        <v>506</v>
      </c>
      <c r="AE11" s="71">
        <v>406</v>
      </c>
      <c r="AF11" s="71">
        <v>306</v>
      </c>
      <c r="AG11" s="71">
        <v>206</v>
      </c>
      <c r="AH11" s="71">
        <v>106</v>
      </c>
      <c r="AI11" s="71" t="s">
        <v>65</v>
      </c>
      <c r="AJ11" s="71" t="s">
        <v>75</v>
      </c>
      <c r="AK11" s="71" t="s">
        <v>85</v>
      </c>
      <c r="AL11" s="71">
        <v>606</v>
      </c>
      <c r="AM11" s="71">
        <v>506</v>
      </c>
      <c r="AN11" s="71">
        <v>406</v>
      </c>
      <c r="AO11" s="71">
        <v>306</v>
      </c>
      <c r="AP11" s="71">
        <v>206</v>
      </c>
      <c r="AQ11" s="71">
        <v>106</v>
      </c>
      <c r="AR11" s="71" t="s">
        <v>65</v>
      </c>
      <c r="AS11" s="71" t="s">
        <v>75</v>
      </c>
      <c r="AT11" s="71" t="s">
        <v>85</v>
      </c>
    </row>
    <row r="12" spans="2:52" ht="21" customHeight="1">
      <c r="B12" s="4">
        <v>4</v>
      </c>
      <c r="C12" s="20"/>
      <c r="D12" s="20"/>
      <c r="E12" s="62"/>
      <c r="F12" s="61"/>
      <c r="G12" s="49"/>
      <c r="H12" s="14"/>
      <c r="I12" s="48"/>
      <c r="K12" s="127"/>
      <c r="L12" s="26"/>
      <c r="M12" s="36" t="s">
        <v>97</v>
      </c>
      <c r="N12" s="21"/>
      <c r="O12" s="21"/>
      <c r="P12" s="21"/>
      <c r="Q12" s="11"/>
      <c r="R12" s="11"/>
      <c r="S12" s="11"/>
      <c r="T12" s="11"/>
      <c r="AA12" s="71" t="s">
        <v>110</v>
      </c>
      <c r="AB12" s="71" t="s">
        <v>121</v>
      </c>
      <c r="AC12" s="71">
        <v>607</v>
      </c>
      <c r="AD12" s="71">
        <v>507</v>
      </c>
      <c r="AE12" s="71">
        <v>407</v>
      </c>
      <c r="AF12" s="71">
        <v>307</v>
      </c>
      <c r="AG12" s="71">
        <v>207</v>
      </c>
      <c r="AH12" s="71">
        <v>107</v>
      </c>
      <c r="AI12" s="71" t="s">
        <v>66</v>
      </c>
      <c r="AJ12" s="71" t="s">
        <v>76</v>
      </c>
      <c r="AK12" s="71" t="s">
        <v>86</v>
      </c>
      <c r="AL12" s="71">
        <v>607</v>
      </c>
      <c r="AM12" s="71">
        <v>507</v>
      </c>
      <c r="AN12" s="71">
        <v>407</v>
      </c>
      <c r="AO12" s="71">
        <v>307</v>
      </c>
      <c r="AP12" s="71">
        <v>207</v>
      </c>
      <c r="AQ12" s="71">
        <v>107</v>
      </c>
      <c r="AR12" s="71" t="s">
        <v>66</v>
      </c>
      <c r="AS12" s="71" t="s">
        <v>76</v>
      </c>
      <c r="AT12" s="71" t="s">
        <v>86</v>
      </c>
    </row>
    <row r="13" spans="2:52" ht="21" customHeight="1">
      <c r="B13" s="5">
        <v>5</v>
      </c>
      <c r="C13" s="20"/>
      <c r="D13" s="20"/>
      <c r="E13" s="62"/>
      <c r="F13" s="61"/>
      <c r="G13" s="49"/>
      <c r="H13" s="14"/>
      <c r="I13" s="48"/>
      <c r="K13" s="127"/>
      <c r="L13" s="26" t="s">
        <v>45</v>
      </c>
      <c r="M13" s="65" t="s">
        <v>21</v>
      </c>
      <c r="N13" s="11"/>
      <c r="O13" s="11"/>
      <c r="P13" s="11"/>
      <c r="Q13" s="11"/>
      <c r="R13" s="11"/>
      <c r="S13" s="11"/>
      <c r="T13" s="11"/>
      <c r="AA13" s="72" t="s">
        <v>111</v>
      </c>
      <c r="AB13" s="72" t="s">
        <v>122</v>
      </c>
      <c r="AC13" s="71">
        <v>608</v>
      </c>
      <c r="AD13" s="71">
        <v>508</v>
      </c>
      <c r="AE13" s="71">
        <v>408</v>
      </c>
      <c r="AF13" s="71">
        <v>308</v>
      </c>
      <c r="AG13" s="71">
        <v>208</v>
      </c>
      <c r="AH13" s="71">
        <v>108</v>
      </c>
      <c r="AI13" s="71" t="s">
        <v>67</v>
      </c>
      <c r="AJ13" s="71" t="s">
        <v>77</v>
      </c>
      <c r="AK13" s="71" t="s">
        <v>87</v>
      </c>
      <c r="AL13" s="71">
        <v>608</v>
      </c>
      <c r="AM13" s="71">
        <v>508</v>
      </c>
      <c r="AN13" s="71">
        <v>408</v>
      </c>
      <c r="AO13" s="71">
        <v>308</v>
      </c>
      <c r="AP13" s="71">
        <v>208</v>
      </c>
      <c r="AQ13" s="71">
        <v>108</v>
      </c>
      <c r="AR13" s="71" t="s">
        <v>67</v>
      </c>
      <c r="AS13" s="71" t="s">
        <v>77</v>
      </c>
      <c r="AT13" s="71" t="s">
        <v>87</v>
      </c>
    </row>
    <row r="14" spans="2:52" ht="21" customHeight="1">
      <c r="B14" s="5">
        <v>6</v>
      </c>
      <c r="C14" s="20"/>
      <c r="D14" s="20"/>
      <c r="E14" s="62"/>
      <c r="F14" s="61"/>
      <c r="G14" s="49"/>
      <c r="H14" s="14"/>
      <c r="I14" s="48"/>
      <c r="K14" s="127"/>
      <c r="L14" s="26" t="s">
        <v>45</v>
      </c>
      <c r="M14" s="65" t="s">
        <v>28</v>
      </c>
      <c r="N14" s="11"/>
      <c r="O14" s="11"/>
      <c r="P14" s="11"/>
      <c r="Q14" s="11"/>
      <c r="R14" s="11"/>
      <c r="S14" s="11"/>
      <c r="T14" s="11"/>
      <c r="AA14" s="72" t="s">
        <v>112</v>
      </c>
      <c r="AB14" s="72" t="s">
        <v>123</v>
      </c>
      <c r="AC14" s="71">
        <v>609</v>
      </c>
      <c r="AD14" s="71">
        <v>509</v>
      </c>
      <c r="AE14" s="71">
        <v>409</v>
      </c>
      <c r="AF14" s="71">
        <v>309</v>
      </c>
      <c r="AG14" s="71">
        <v>209</v>
      </c>
      <c r="AH14" s="71">
        <v>109</v>
      </c>
      <c r="AI14" s="71" t="s">
        <v>68</v>
      </c>
      <c r="AJ14" s="71" t="s">
        <v>78</v>
      </c>
      <c r="AK14" s="71" t="s">
        <v>88</v>
      </c>
      <c r="AL14" s="71">
        <v>609</v>
      </c>
      <c r="AM14" s="71">
        <v>509</v>
      </c>
      <c r="AN14" s="71">
        <v>409</v>
      </c>
      <c r="AO14" s="71">
        <v>309</v>
      </c>
      <c r="AP14" s="71">
        <v>209</v>
      </c>
      <c r="AQ14" s="71">
        <v>109</v>
      </c>
      <c r="AR14" s="71" t="s">
        <v>68</v>
      </c>
      <c r="AS14" s="71" t="s">
        <v>78</v>
      </c>
      <c r="AT14" s="71" t="s">
        <v>88</v>
      </c>
    </row>
    <row r="15" spans="2:52" ht="21" customHeight="1">
      <c r="B15" s="4">
        <v>7</v>
      </c>
      <c r="C15" s="20"/>
      <c r="D15" s="20"/>
      <c r="E15" s="62"/>
      <c r="F15" s="61"/>
      <c r="G15" s="49"/>
      <c r="H15" s="14"/>
      <c r="I15" s="48"/>
      <c r="K15" s="127"/>
      <c r="L15" s="26" t="s">
        <v>45</v>
      </c>
      <c r="M15" s="65" t="s">
        <v>43</v>
      </c>
      <c r="N15" s="11"/>
      <c r="O15" s="11"/>
      <c r="P15" s="11"/>
      <c r="Q15" s="11"/>
      <c r="R15" s="11"/>
      <c r="S15" s="11"/>
      <c r="T15" s="11"/>
      <c r="AA15" s="71"/>
      <c r="AB15" s="72"/>
      <c r="AC15" s="71">
        <v>610</v>
      </c>
      <c r="AD15" s="71">
        <v>510</v>
      </c>
      <c r="AE15" s="71">
        <v>410</v>
      </c>
      <c r="AF15" s="71">
        <v>310</v>
      </c>
      <c r="AG15" s="71">
        <v>210</v>
      </c>
      <c r="AH15" s="71">
        <v>110</v>
      </c>
      <c r="AI15" s="71" t="s">
        <v>69</v>
      </c>
      <c r="AJ15" s="71" t="s">
        <v>79</v>
      </c>
      <c r="AK15" s="71" t="s">
        <v>89</v>
      </c>
      <c r="AL15" s="71">
        <v>610</v>
      </c>
      <c r="AM15" s="71">
        <v>510</v>
      </c>
      <c r="AN15" s="71">
        <v>410</v>
      </c>
      <c r="AO15" s="71">
        <v>310</v>
      </c>
      <c r="AP15" s="71">
        <v>210</v>
      </c>
      <c r="AQ15" s="71">
        <v>110</v>
      </c>
      <c r="AR15" s="71" t="s">
        <v>69</v>
      </c>
      <c r="AS15" s="71" t="s">
        <v>79</v>
      </c>
      <c r="AT15" s="71" t="s">
        <v>89</v>
      </c>
    </row>
    <row r="16" spans="2:52" ht="21" customHeight="1">
      <c r="B16" s="4">
        <v>8</v>
      </c>
      <c r="C16" s="20"/>
      <c r="D16" s="20"/>
      <c r="E16" s="62"/>
      <c r="F16" s="61"/>
      <c r="G16" s="49"/>
      <c r="H16" s="14"/>
      <c r="I16" s="48"/>
      <c r="K16" s="127"/>
      <c r="L16" s="26" t="s">
        <v>45</v>
      </c>
      <c r="M16" s="65" t="s">
        <v>99</v>
      </c>
      <c r="N16" s="21"/>
      <c r="O16" s="21"/>
      <c r="P16" s="11"/>
      <c r="Q16" s="11"/>
      <c r="R16" s="11"/>
      <c r="S16" s="11"/>
      <c r="T16" s="11"/>
      <c r="AA16" s="70"/>
      <c r="AB16" s="70"/>
    </row>
    <row r="17" spans="2:28" ht="21" customHeight="1">
      <c r="B17" s="5">
        <v>9</v>
      </c>
      <c r="C17" s="20"/>
      <c r="D17" s="20"/>
      <c r="E17" s="46"/>
      <c r="F17" s="47"/>
      <c r="G17" s="49"/>
      <c r="H17" s="14"/>
      <c r="I17" s="48"/>
      <c r="K17" s="127"/>
      <c r="L17" s="21"/>
      <c r="M17" s="65" t="s">
        <v>103</v>
      </c>
      <c r="N17" s="21"/>
      <c r="O17" s="21"/>
      <c r="P17" s="11"/>
      <c r="Q17" s="11"/>
      <c r="R17" s="11"/>
      <c r="S17" s="11"/>
      <c r="T17" s="11"/>
      <c r="AA17" s="70"/>
      <c r="AB17" s="70"/>
    </row>
    <row r="18" spans="2:28" ht="21" customHeight="1">
      <c r="B18" s="5">
        <v>10</v>
      </c>
      <c r="C18" s="20"/>
      <c r="D18" s="20"/>
      <c r="E18" s="46"/>
      <c r="F18" s="47"/>
      <c r="G18" s="49"/>
      <c r="H18" s="14"/>
      <c r="I18" s="48"/>
      <c r="K18" s="11"/>
      <c r="L18" s="21"/>
      <c r="M18" s="65" t="s">
        <v>100</v>
      </c>
      <c r="R18" s="11"/>
      <c r="S18" s="11"/>
      <c r="T18" s="11"/>
      <c r="AB18" s="70"/>
    </row>
    <row r="19" spans="2:28" ht="21" customHeight="1">
      <c r="B19" s="4">
        <v>11</v>
      </c>
      <c r="C19" s="20"/>
      <c r="D19" s="20"/>
      <c r="E19" s="46"/>
      <c r="F19" s="47"/>
      <c r="G19" s="49"/>
      <c r="H19" s="14"/>
      <c r="I19" s="48"/>
      <c r="K19" s="11"/>
      <c r="L19" s="25" t="s">
        <v>45</v>
      </c>
      <c r="M19" s="13" t="s">
        <v>128</v>
      </c>
      <c r="N19" s="25"/>
      <c r="O19" s="13"/>
      <c r="P19" s="25"/>
      <c r="Q19" s="13"/>
      <c r="R19" s="25"/>
      <c r="S19" s="11"/>
      <c r="T19" s="11"/>
    </row>
    <row r="20" spans="2:28" ht="21" customHeight="1">
      <c r="B20" s="5">
        <v>12</v>
      </c>
      <c r="C20" s="20"/>
      <c r="D20" s="20"/>
      <c r="E20" s="46"/>
      <c r="F20" s="47"/>
      <c r="G20" s="49"/>
      <c r="H20" s="14"/>
      <c r="I20" s="48"/>
      <c r="K20" s="11"/>
      <c r="L20" s="25" t="s">
        <v>45</v>
      </c>
      <c r="M20" s="13" t="s">
        <v>129</v>
      </c>
      <c r="N20" s="95"/>
      <c r="O20" s="79"/>
      <c r="P20" s="95"/>
      <c r="Q20" s="79"/>
      <c r="R20" s="95"/>
      <c r="S20" s="96"/>
      <c r="T20" s="11"/>
    </row>
    <row r="21" spans="2:28" ht="21" customHeight="1">
      <c r="B21" s="5">
        <v>13</v>
      </c>
      <c r="C21" s="20"/>
      <c r="D21" s="20"/>
      <c r="E21" s="46"/>
      <c r="F21" s="47"/>
      <c r="G21" s="49"/>
      <c r="H21" s="14"/>
      <c r="I21" s="48"/>
      <c r="K21" s="11"/>
      <c r="L21" s="25" t="s">
        <v>45</v>
      </c>
      <c r="M21" s="13" t="s">
        <v>130</v>
      </c>
      <c r="N21" s="22"/>
      <c r="O21" s="22"/>
      <c r="P21" s="11"/>
      <c r="Q21" s="11"/>
      <c r="R21" s="11"/>
      <c r="S21" s="11"/>
      <c r="T21" s="11"/>
    </row>
    <row r="22" spans="2:28" ht="21" customHeight="1">
      <c r="B22" s="4">
        <v>14</v>
      </c>
      <c r="C22" s="20"/>
      <c r="D22" s="20"/>
      <c r="E22" s="46"/>
      <c r="F22" s="47"/>
      <c r="G22" s="49"/>
      <c r="H22" s="14"/>
      <c r="I22" s="48"/>
      <c r="K22" s="11"/>
      <c r="L22" s="22"/>
      <c r="M22" s="12"/>
      <c r="N22" s="22"/>
      <c r="O22" s="22"/>
      <c r="P22" s="11"/>
      <c r="Q22" s="11"/>
      <c r="R22" s="11"/>
      <c r="S22" s="11"/>
      <c r="T22" s="11"/>
    </row>
    <row r="23" spans="2:28" ht="21" customHeight="1">
      <c r="B23" s="4">
        <v>15</v>
      </c>
      <c r="C23" s="20"/>
      <c r="D23" s="20"/>
      <c r="E23" s="46"/>
      <c r="F23" s="47"/>
      <c r="G23" s="49"/>
      <c r="H23" s="14"/>
      <c r="I23" s="48"/>
      <c r="K23" s="11"/>
      <c r="L23" s="11"/>
      <c r="N23" s="11"/>
      <c r="O23" s="11"/>
      <c r="P23" s="11"/>
      <c r="Q23" s="11"/>
      <c r="R23" s="11"/>
      <c r="S23" s="11"/>
      <c r="T23" s="11"/>
    </row>
    <row r="24" spans="2:28" ht="21" customHeight="1">
      <c r="B24" s="5">
        <v>16</v>
      </c>
      <c r="C24" s="20"/>
      <c r="D24" s="20"/>
      <c r="E24" s="46"/>
      <c r="F24" s="47"/>
      <c r="G24" s="49"/>
      <c r="H24" s="14"/>
      <c r="I24" s="48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8" ht="21" customHeight="1">
      <c r="B25" s="5">
        <v>17</v>
      </c>
      <c r="C25" s="20"/>
      <c r="D25" s="20"/>
      <c r="E25" s="46"/>
      <c r="F25" s="47"/>
      <c r="G25" s="49"/>
      <c r="H25" s="14"/>
      <c r="I25" s="48"/>
      <c r="K25" s="11"/>
      <c r="L25" s="11"/>
      <c r="N25" s="11"/>
      <c r="O25" s="11"/>
      <c r="P25" s="11"/>
      <c r="Q25" s="11"/>
      <c r="R25" s="11"/>
      <c r="S25" s="11"/>
      <c r="T25" s="11"/>
    </row>
    <row r="26" spans="2:28" ht="21" customHeight="1">
      <c r="B26" s="4">
        <v>18</v>
      </c>
      <c r="C26" s="20"/>
      <c r="D26" s="20"/>
      <c r="E26" s="46"/>
      <c r="F26" s="47"/>
      <c r="G26" s="49"/>
      <c r="H26" s="14"/>
      <c r="I26" s="48"/>
      <c r="K26" s="11"/>
      <c r="L26" s="11"/>
      <c r="M26" s="12"/>
      <c r="N26" s="11"/>
      <c r="O26" s="11"/>
      <c r="P26" s="11"/>
      <c r="Q26" s="11"/>
      <c r="R26" s="11"/>
      <c r="S26" s="11"/>
      <c r="T26" s="11"/>
    </row>
    <row r="27" spans="2:28" ht="21" customHeight="1">
      <c r="B27" s="5">
        <v>19</v>
      </c>
      <c r="C27" s="20"/>
      <c r="D27" s="20"/>
      <c r="E27" s="46"/>
      <c r="F27" s="47"/>
      <c r="G27" s="49"/>
      <c r="H27" s="14"/>
      <c r="I27" s="48"/>
      <c r="K27" s="11"/>
      <c r="L27" s="11"/>
      <c r="M27" s="12"/>
      <c r="N27" s="11"/>
      <c r="O27" s="11"/>
      <c r="P27" s="11"/>
      <c r="Q27" s="11"/>
      <c r="R27" s="11"/>
      <c r="S27" s="11"/>
      <c r="T27" s="11"/>
    </row>
    <row r="28" spans="2:28" ht="21" customHeight="1">
      <c r="B28" s="5">
        <v>20</v>
      </c>
      <c r="C28" s="20"/>
      <c r="D28" s="20"/>
      <c r="E28" s="46"/>
      <c r="F28" s="47"/>
      <c r="G28" s="49"/>
      <c r="H28" s="14"/>
      <c r="I28" s="48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2:28" ht="21" customHeight="1">
      <c r="B29" s="5">
        <v>21</v>
      </c>
      <c r="C29" s="20"/>
      <c r="D29" s="20"/>
      <c r="E29" s="46"/>
      <c r="F29" s="47"/>
      <c r="G29" s="49"/>
      <c r="H29" s="14"/>
      <c r="I29" s="48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8" ht="21" customHeight="1">
      <c r="B30" s="5">
        <v>22</v>
      </c>
      <c r="C30" s="20"/>
      <c r="D30" s="20"/>
      <c r="E30" s="46"/>
      <c r="F30" s="47"/>
      <c r="G30" s="49"/>
      <c r="H30" s="14"/>
      <c r="I30" s="48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8" ht="21" customHeight="1">
      <c r="B31" s="5">
        <v>23</v>
      </c>
      <c r="C31" s="20"/>
      <c r="D31" s="20"/>
      <c r="E31" s="46"/>
      <c r="F31" s="47"/>
      <c r="G31" s="49"/>
      <c r="H31" s="14"/>
      <c r="I31" s="48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21" customHeight="1">
      <c r="B32" s="5">
        <v>24</v>
      </c>
      <c r="C32" s="20"/>
      <c r="D32" s="20"/>
      <c r="E32" s="46"/>
      <c r="F32" s="47"/>
      <c r="G32" s="49"/>
      <c r="H32" s="14"/>
      <c r="I32" s="48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49" ht="21" customHeight="1">
      <c r="B33" s="5">
        <v>25</v>
      </c>
      <c r="C33" s="20"/>
      <c r="D33" s="20"/>
      <c r="E33" s="46"/>
      <c r="F33" s="47"/>
      <c r="G33" s="49"/>
      <c r="H33" s="14"/>
      <c r="I33" s="48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49" ht="21" customHeight="1">
      <c r="B34" s="5">
        <v>26</v>
      </c>
      <c r="C34" s="20"/>
      <c r="D34" s="20"/>
      <c r="E34" s="46"/>
      <c r="F34" s="47"/>
      <c r="G34" s="49"/>
      <c r="H34" s="14"/>
      <c r="I34" s="48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49" ht="21" customHeight="1">
      <c r="B35" s="5">
        <v>27</v>
      </c>
      <c r="C35" s="20"/>
      <c r="D35" s="20"/>
      <c r="E35" s="46"/>
      <c r="F35" s="47"/>
      <c r="G35" s="49"/>
      <c r="H35" s="14"/>
      <c r="I35" s="48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49" ht="21" customHeight="1">
      <c r="B36" s="5">
        <v>28</v>
      </c>
      <c r="C36" s="20"/>
      <c r="D36" s="20"/>
      <c r="E36" s="46"/>
      <c r="F36" s="47"/>
      <c r="G36" s="49"/>
      <c r="H36" s="14"/>
      <c r="I36" s="48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49" ht="21" customHeight="1">
      <c r="B37" s="5">
        <v>29</v>
      </c>
      <c r="C37" s="20"/>
      <c r="D37" s="20"/>
      <c r="E37" s="46"/>
      <c r="F37" s="47"/>
      <c r="G37" s="49"/>
      <c r="H37" s="14"/>
      <c r="I37" s="48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49" ht="21" customHeight="1">
      <c r="B38" s="5">
        <v>30</v>
      </c>
      <c r="C38" s="20"/>
      <c r="D38" s="20"/>
      <c r="E38" s="46"/>
      <c r="F38" s="47"/>
      <c r="G38" s="49"/>
      <c r="H38" s="14"/>
      <c r="I38" s="48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49" ht="21" customHeight="1">
      <c r="B39" s="2" t="s">
        <v>8</v>
      </c>
      <c r="C39" s="1" t="s">
        <v>9</v>
      </c>
      <c r="D39" s="1" t="s">
        <v>10</v>
      </c>
      <c r="E39" s="27" t="s">
        <v>29</v>
      </c>
      <c r="F39" s="2">
        <v>6</v>
      </c>
      <c r="G39" s="15" t="s">
        <v>18</v>
      </c>
      <c r="H39" s="10">
        <v>601</v>
      </c>
      <c r="I39" s="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49" ht="21" customHeight="1">
      <c r="B40" s="2" t="s">
        <v>11</v>
      </c>
      <c r="C40" s="1" t="s">
        <v>9</v>
      </c>
      <c r="D40" s="1" t="s">
        <v>14</v>
      </c>
      <c r="E40" s="27" t="s">
        <v>30</v>
      </c>
      <c r="F40" s="2">
        <v>5</v>
      </c>
      <c r="G40" s="15" t="s">
        <v>22</v>
      </c>
      <c r="H40" s="10">
        <v>501</v>
      </c>
      <c r="I40" s="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49" ht="21" customHeight="1">
      <c r="B41" s="2" t="s">
        <v>12</v>
      </c>
      <c r="C41" s="1" t="s">
        <v>13</v>
      </c>
      <c r="D41" s="1" t="s">
        <v>31</v>
      </c>
      <c r="E41" s="27" t="s">
        <v>32</v>
      </c>
      <c r="F41" s="2">
        <v>4</v>
      </c>
      <c r="G41" s="15" t="s">
        <v>19</v>
      </c>
      <c r="H41" s="10">
        <v>401</v>
      </c>
      <c r="I41" s="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49" ht="21" customHeight="1">
      <c r="B42" s="2" t="s">
        <v>23</v>
      </c>
      <c r="C42" s="1" t="s">
        <v>17</v>
      </c>
      <c r="D42" s="1" t="s">
        <v>33</v>
      </c>
      <c r="E42" s="27" t="s">
        <v>34</v>
      </c>
      <c r="F42" s="2">
        <v>4</v>
      </c>
      <c r="G42" s="15" t="s">
        <v>19</v>
      </c>
      <c r="H42" s="10">
        <v>402</v>
      </c>
      <c r="I42" s="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2:49" ht="21" customHeight="1">
      <c r="B43" s="2" t="s">
        <v>24</v>
      </c>
      <c r="C43" s="1" t="s">
        <v>17</v>
      </c>
      <c r="D43" s="1" t="s">
        <v>35</v>
      </c>
      <c r="E43" s="27" t="s">
        <v>36</v>
      </c>
      <c r="F43" s="2">
        <v>4</v>
      </c>
      <c r="G43" s="15" t="s">
        <v>19</v>
      </c>
      <c r="H43" s="10">
        <v>403</v>
      </c>
      <c r="I43" s="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2:49" ht="21" customHeight="1">
      <c r="B44" s="2" t="s">
        <v>25</v>
      </c>
      <c r="C44" s="1" t="s">
        <v>26</v>
      </c>
      <c r="D44" s="1" t="s">
        <v>27</v>
      </c>
      <c r="E44" s="27" t="s">
        <v>37</v>
      </c>
      <c r="F44" s="2">
        <v>2</v>
      </c>
      <c r="G44" s="15" t="s">
        <v>20</v>
      </c>
      <c r="H44" s="10">
        <v>201</v>
      </c>
      <c r="I44" s="48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49" ht="23.25" customHeight="1">
      <c r="B45" s="9"/>
      <c r="C45" s="7"/>
      <c r="D45" s="7"/>
      <c r="E45" s="7"/>
      <c r="F45" s="7"/>
      <c r="G45" s="7"/>
      <c r="H45" s="7"/>
      <c r="I45" s="7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2:49" s="11" customFormat="1" ht="23.25" customHeight="1">
      <c r="B46" s="34"/>
      <c r="C46" s="35"/>
      <c r="D46" s="35"/>
      <c r="E46" s="35"/>
      <c r="F46" s="35"/>
      <c r="G46" s="35"/>
      <c r="H46" s="35"/>
      <c r="I46" s="3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2:49" s="11" customFormat="1" ht="23.25" customHeight="1">
      <c r="B47" s="34"/>
      <c r="C47" s="35"/>
      <c r="D47" s="35"/>
      <c r="E47" s="8"/>
      <c r="F47" s="8"/>
      <c r="G47" s="8"/>
      <c r="H47" s="8"/>
      <c r="I47" s="8"/>
      <c r="J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2:49" s="11" customFormat="1" ht="23.25" customHeight="1">
      <c r="B48" s="34"/>
      <c r="C48" s="35"/>
      <c r="D48" s="35"/>
      <c r="E48" s="8"/>
      <c r="F48" s="8"/>
      <c r="G48" s="8"/>
      <c r="H48" s="8"/>
      <c r="I48" s="8"/>
      <c r="J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2:49" s="11" customFormat="1" ht="23.25" customHeight="1">
      <c r="B49" s="34"/>
      <c r="C49" s="35"/>
      <c r="D49" s="35"/>
      <c r="E49" s="8"/>
      <c r="F49" s="8"/>
      <c r="G49" s="8"/>
      <c r="H49" s="74" t="s">
        <v>125</v>
      </c>
      <c r="I49" s="8"/>
      <c r="J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2:49" s="11" customFormat="1" ht="23.25" customHeight="1">
      <c r="E50"/>
      <c r="F50"/>
      <c r="G50"/>
      <c r="H50" s="75">
        <f t="shared" ref="H50:H79" si="0">COUNTIF($H$9:$H$38,H9)</f>
        <v>0</v>
      </c>
      <c r="I50"/>
      <c r="J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2:49" s="11" customFormat="1" ht="23.25" customHeight="1">
      <c r="E51"/>
      <c r="F51"/>
      <c r="G51"/>
      <c r="H51" s="75">
        <f t="shared" si="0"/>
        <v>0</v>
      </c>
      <c r="I51"/>
      <c r="J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2:49" s="11" customFormat="1" ht="23.25" customHeight="1">
      <c r="E52"/>
      <c r="F52"/>
      <c r="G52"/>
      <c r="H52" s="75">
        <f t="shared" si="0"/>
        <v>0</v>
      </c>
      <c r="I52"/>
      <c r="J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2:49" s="11" customFormat="1" ht="14.25" customHeight="1">
      <c r="E53"/>
      <c r="F53"/>
      <c r="G53"/>
      <c r="H53" s="75">
        <f t="shared" si="0"/>
        <v>0</v>
      </c>
      <c r="I53"/>
      <c r="J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2:49" s="11" customFormat="1" ht="14.25" customHeight="1">
      <c r="E54"/>
      <c r="F54"/>
      <c r="G54"/>
      <c r="H54" s="75">
        <f t="shared" si="0"/>
        <v>0</v>
      </c>
      <c r="I54"/>
      <c r="J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2:49" s="11" customFormat="1" ht="14.25" customHeight="1">
      <c r="E55"/>
      <c r="F55"/>
      <c r="G55"/>
      <c r="H55" s="75">
        <f t="shared" si="0"/>
        <v>0</v>
      </c>
      <c r="I55"/>
      <c r="J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2:49" s="11" customFormat="1" ht="14.25" customHeight="1">
      <c r="E56"/>
      <c r="F56"/>
      <c r="G56"/>
      <c r="H56" s="75">
        <f t="shared" si="0"/>
        <v>0</v>
      </c>
      <c r="I56"/>
      <c r="J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2:49" s="11" customFormat="1" ht="14.25" customHeight="1">
      <c r="E57"/>
      <c r="F57"/>
      <c r="G57"/>
      <c r="H57" s="75">
        <f t="shared" si="0"/>
        <v>0</v>
      </c>
      <c r="I57"/>
      <c r="J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2:49" s="11" customFormat="1" ht="14.25" customHeight="1">
      <c r="E58"/>
      <c r="F58"/>
      <c r="G58"/>
      <c r="H58" s="75">
        <f t="shared" si="0"/>
        <v>0</v>
      </c>
      <c r="I58"/>
      <c r="J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2:49" s="11" customFormat="1" ht="14.25" customHeight="1">
      <c r="E59"/>
      <c r="F59"/>
      <c r="G59"/>
      <c r="H59" s="75">
        <f t="shared" si="0"/>
        <v>0</v>
      </c>
      <c r="I59"/>
      <c r="J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2:49" s="11" customFormat="1" ht="14.25" customHeight="1">
      <c r="E60"/>
      <c r="F60"/>
      <c r="G60"/>
      <c r="H60" s="75">
        <f t="shared" si="0"/>
        <v>0</v>
      </c>
      <c r="I60"/>
      <c r="J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2:49" s="11" customFormat="1" ht="14.25" customHeight="1">
      <c r="E61"/>
      <c r="F61"/>
      <c r="G61"/>
      <c r="H61" s="75">
        <f t="shared" si="0"/>
        <v>0</v>
      </c>
      <c r="I61"/>
      <c r="J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2:49" s="11" customFormat="1" ht="14.25" customHeight="1">
      <c r="E62"/>
      <c r="F62"/>
      <c r="G62"/>
      <c r="H62" s="75">
        <f t="shared" si="0"/>
        <v>0</v>
      </c>
      <c r="I62"/>
      <c r="J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2:49" s="11" customFormat="1" ht="14.25" customHeight="1">
      <c r="E63"/>
      <c r="F63"/>
      <c r="G63"/>
      <c r="H63" s="75">
        <f t="shared" si="0"/>
        <v>0</v>
      </c>
      <c r="I63"/>
      <c r="J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2:49" s="11" customFormat="1" ht="14.25" customHeight="1">
      <c r="E64"/>
      <c r="F64"/>
      <c r="G64"/>
      <c r="H64" s="75">
        <f t="shared" si="0"/>
        <v>0</v>
      </c>
      <c r="I64"/>
      <c r="J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5:49" s="11" customFormat="1" ht="14.25" customHeight="1">
      <c r="E65"/>
      <c r="F65"/>
      <c r="G65"/>
      <c r="H65" s="75">
        <f t="shared" si="0"/>
        <v>0</v>
      </c>
      <c r="I65"/>
      <c r="J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5:49" s="11" customFormat="1" ht="14.25" customHeight="1">
      <c r="E66"/>
      <c r="F66"/>
      <c r="G66"/>
      <c r="H66" s="75">
        <f t="shared" si="0"/>
        <v>0</v>
      </c>
      <c r="I66"/>
      <c r="J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5:49" s="11" customFormat="1" ht="14.25" customHeight="1">
      <c r="E67"/>
      <c r="F67"/>
      <c r="G67"/>
      <c r="H67" s="75">
        <f t="shared" si="0"/>
        <v>0</v>
      </c>
      <c r="I67"/>
      <c r="J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5:49" s="11" customFormat="1" ht="14.25" customHeight="1">
      <c r="E68"/>
      <c r="F68"/>
      <c r="G68"/>
      <c r="H68" s="75">
        <f t="shared" si="0"/>
        <v>0</v>
      </c>
      <c r="I68"/>
      <c r="J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5:49" s="11" customFormat="1" ht="14.25" customHeight="1">
      <c r="E69"/>
      <c r="F69"/>
      <c r="G69"/>
      <c r="H69" s="75">
        <f t="shared" si="0"/>
        <v>0</v>
      </c>
      <c r="I69"/>
      <c r="J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5:49" s="11" customFormat="1" ht="14.25" customHeight="1">
      <c r="E70"/>
      <c r="F70"/>
      <c r="G70"/>
      <c r="H70" s="75">
        <f t="shared" si="0"/>
        <v>0</v>
      </c>
      <c r="I70"/>
      <c r="J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5:49" s="11" customFormat="1" ht="14.25" customHeight="1">
      <c r="E71"/>
      <c r="F71"/>
      <c r="G71"/>
      <c r="H71" s="75">
        <f t="shared" si="0"/>
        <v>0</v>
      </c>
      <c r="I71"/>
      <c r="J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5:49" s="11" customFormat="1" ht="14.25" customHeight="1">
      <c r="E72"/>
      <c r="F72"/>
      <c r="G72"/>
      <c r="H72" s="75">
        <f t="shared" si="0"/>
        <v>0</v>
      </c>
      <c r="I72"/>
      <c r="J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5:49" s="11" customFormat="1" ht="14.25" customHeight="1">
      <c r="E73"/>
      <c r="F73"/>
      <c r="G73"/>
      <c r="H73" s="75">
        <f t="shared" si="0"/>
        <v>0</v>
      </c>
      <c r="I73"/>
      <c r="J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5:49" s="11" customFormat="1" ht="14.25" customHeight="1">
      <c r="E74"/>
      <c r="F74"/>
      <c r="G74"/>
      <c r="H74" s="75">
        <f t="shared" si="0"/>
        <v>0</v>
      </c>
      <c r="I74"/>
      <c r="J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5:49" s="11" customFormat="1" ht="14.25" customHeight="1">
      <c r="E75"/>
      <c r="F75"/>
      <c r="G75"/>
      <c r="H75" s="75">
        <f t="shared" si="0"/>
        <v>0</v>
      </c>
      <c r="I75"/>
      <c r="J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5:49" s="11" customFormat="1" ht="14.25" customHeight="1">
      <c r="E76"/>
      <c r="F76"/>
      <c r="G76"/>
      <c r="H76" s="75">
        <f t="shared" si="0"/>
        <v>0</v>
      </c>
      <c r="I76"/>
      <c r="J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5:49" s="11" customFormat="1" ht="14.25" customHeight="1">
      <c r="E77"/>
      <c r="F77"/>
      <c r="G77"/>
      <c r="H77" s="75">
        <f t="shared" si="0"/>
        <v>0</v>
      </c>
      <c r="I77"/>
      <c r="J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5:49" s="11" customFormat="1" ht="14.25" customHeight="1">
      <c r="E78"/>
      <c r="F78"/>
      <c r="G78"/>
      <c r="H78" s="75">
        <f t="shared" si="0"/>
        <v>0</v>
      </c>
      <c r="I78"/>
      <c r="J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5:49" s="11" customFormat="1" ht="14.25" customHeight="1">
      <c r="E79"/>
      <c r="F79"/>
      <c r="G79"/>
      <c r="H79" s="75">
        <f t="shared" si="0"/>
        <v>0</v>
      </c>
      <c r="I79"/>
      <c r="J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5:49" s="11" customFormat="1" ht="14.25" customHeight="1">
      <c r="E80"/>
      <c r="F80"/>
      <c r="G80"/>
      <c r="H80" s="76"/>
      <c r="I80"/>
      <c r="J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11" customFormat="1" ht="14.25" customHeight="1">
      <c r="E81"/>
      <c r="F81"/>
      <c r="G81"/>
      <c r="H81" s="75">
        <f>COUNTIF($H$50:$H$79,"&gt;=2")</f>
        <v>0</v>
      </c>
      <c r="I81"/>
      <c r="J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11" customFormat="1" ht="14.25" customHeight="1">
      <c r="E82"/>
      <c r="F82"/>
      <c r="G82"/>
      <c r="H82" s="76"/>
      <c r="I82"/>
      <c r="J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11" customFormat="1" ht="14.25" customHeight="1">
      <c r="E83"/>
      <c r="F83"/>
      <c r="G83"/>
      <c r="H83"/>
      <c r="I83"/>
      <c r="J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11" customFormat="1" ht="14.25" customHeight="1">
      <c r="E84"/>
      <c r="F84"/>
      <c r="G84"/>
      <c r="H84"/>
      <c r="I84"/>
      <c r="J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11" customFormat="1" ht="23.25" customHeight="1">
      <c r="E85"/>
      <c r="F85"/>
      <c r="G85"/>
      <c r="H85"/>
      <c r="I85"/>
      <c r="J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11" customFormat="1" ht="23.25" customHeight="1">
      <c r="E86"/>
      <c r="F86"/>
      <c r="G86"/>
      <c r="H86"/>
      <c r="I86"/>
      <c r="J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11" customFormat="1" ht="23.25" customHeight="1">
      <c r="E87"/>
      <c r="F87"/>
      <c r="G87"/>
      <c r="H87"/>
      <c r="I87"/>
      <c r="J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11" customFormat="1" ht="23.25" customHeight="1">
      <c r="E88"/>
      <c r="F88"/>
      <c r="G88"/>
      <c r="H88"/>
      <c r="I88"/>
      <c r="J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11" customFormat="1" ht="23.25" customHeight="1">
      <c r="E89"/>
      <c r="F89"/>
      <c r="G89"/>
      <c r="H89"/>
      <c r="I89"/>
      <c r="J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11" customFormat="1" ht="23.25" customHeight="1">
      <c r="E90"/>
      <c r="F90"/>
      <c r="G90"/>
      <c r="H90"/>
      <c r="I90"/>
      <c r="J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s="11" customFormat="1" ht="23.25" customHeight="1">
      <c r="E91"/>
      <c r="F91"/>
      <c r="G91"/>
      <c r="H91"/>
      <c r="I91"/>
      <c r="J91"/>
      <c r="K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</row>
    <row r="92" spans="1:49" s="11" customFormat="1" ht="23.25" customHeight="1">
      <c r="E92"/>
      <c r="F92"/>
      <c r="G92"/>
      <c r="H92"/>
      <c r="I92"/>
      <c r="J92"/>
      <c r="K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</row>
    <row r="93" spans="1:49" s="11" customFormat="1" ht="23.25" customHeight="1">
      <c r="E93"/>
      <c r="F93"/>
      <c r="G93"/>
      <c r="H93"/>
      <c r="I93"/>
      <c r="J93"/>
      <c r="K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</row>
    <row r="94" spans="1:49" s="11" customFormat="1" ht="23.25" customHeight="1">
      <c r="E94"/>
      <c r="F94"/>
      <c r="G94"/>
      <c r="H94"/>
      <c r="I94"/>
      <c r="J94"/>
      <c r="K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</row>
    <row r="95" spans="1:49" s="11" customFormat="1" ht="23.25" customHeight="1">
      <c r="E95"/>
      <c r="F95"/>
      <c r="G95"/>
      <c r="H95"/>
      <c r="I95"/>
      <c r="J95"/>
      <c r="K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</row>
    <row r="96" spans="1:49" ht="23.25" customHeight="1">
      <c r="A96" s="11"/>
      <c r="B96" s="11"/>
      <c r="C96" s="11"/>
      <c r="D96" s="11"/>
    </row>
    <row r="97" spans="1:9" ht="23.25" customHeight="1">
      <c r="A97" s="11"/>
      <c r="B97" s="11"/>
      <c r="C97" s="11"/>
      <c r="D97" s="11"/>
    </row>
    <row r="98" spans="1:9" ht="23.2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23.25" customHeight="1">
      <c r="A99" s="11"/>
      <c r="B99" s="11"/>
      <c r="C99" s="11"/>
      <c r="D99" s="11"/>
      <c r="E99" s="11"/>
      <c r="F99" s="11"/>
      <c r="G99" s="11"/>
      <c r="H99" s="11"/>
      <c r="I99" s="11"/>
    </row>
  </sheetData>
  <sheetProtection algorithmName="SHA-512" hashValue="TqJcDR9XEygVcBfGYOLkIqjIQ/ZWcmSe8Md5u8Jazl8P/9eiH5FNzjZKuN+RJRikZf9WRUzdyhOgNgo+BOe3Jg==" saltValue="ZMNoWfthDS3PdyF5Ytt9pQ==" spinCount="100000" sheet="1" objects="1" scenarios="1"/>
  <protectedRanges>
    <protectedRange sqref="B39:I44" name="範囲5"/>
    <protectedRange sqref="I3:O3 L1:R2 L4:R45" name="範囲4"/>
    <protectedRange sqref="I9:I38" name="範囲3"/>
    <protectedRange sqref="C9:F38" name="範囲2"/>
    <protectedRange sqref="D6:I6" name="範囲1"/>
  </protectedRanges>
  <mergeCells count="12">
    <mergeCell ref="K10:K17"/>
    <mergeCell ref="G7:H7"/>
    <mergeCell ref="I7:I8"/>
    <mergeCell ref="B1:I1"/>
    <mergeCell ref="B6:C6"/>
    <mergeCell ref="B4:I4"/>
    <mergeCell ref="B7:B8"/>
    <mergeCell ref="C7:D7"/>
    <mergeCell ref="E7:E8"/>
    <mergeCell ref="F7:F8"/>
    <mergeCell ref="F6:I6"/>
    <mergeCell ref="D6:E6"/>
  </mergeCells>
  <phoneticPr fontId="3"/>
  <conditionalFormatting sqref="H9:H38">
    <cfRule type="expression" dxfId="1" priority="1">
      <formula>COUNTIF($H$9:$H$38,H9)&gt;1</formula>
    </cfRule>
  </conditionalFormatting>
  <dataValidations count="8">
    <dataValidation imeMode="hiragana" allowBlank="1" showInputMessage="1" showErrorMessage="1" sqref="M19 M11 D6 C9:D38"/>
    <dataValidation imeMode="halfAlpha" allowBlank="1" showInputMessage="1" showErrorMessage="1" sqref="B9:B38"/>
    <dataValidation imeMode="on" allowBlank="1" showInputMessage="1" showErrorMessage="1" sqref="C39:D44"/>
    <dataValidation allowBlank="1" promptTitle="入力は" prompt="姓のみを入力してください" sqref="E39:E44"/>
    <dataValidation type="list" allowBlank="1" showInputMessage="1" showErrorMessage="1" sqref="G9:G38">
      <formula1>種目S</formula1>
    </dataValidation>
    <dataValidation imeMode="halfKatakana" allowBlank="1" showInputMessage="1" showErrorMessage="1" sqref="E9:E38"/>
    <dataValidation imeMode="fullAlpha" allowBlank="1" showInputMessage="1" showErrorMessage="1" sqref="F9:F38"/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ignoredErrors>
    <ignoredError sqref="D6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</sheetPr>
  <dimension ref="A1:AZ99"/>
  <sheetViews>
    <sheetView showGridLines="0" zoomScaleNormal="100" workbookViewId="0">
      <selection activeCell="C9" sqref="C9"/>
    </sheetView>
  </sheetViews>
  <sheetFormatPr defaultRowHeight="23.25" customHeight="1"/>
  <cols>
    <col min="1" max="1" width="3.25" customWidth="1"/>
    <col min="2" max="2" width="4" customWidth="1"/>
    <col min="3" max="4" width="13.125" customWidth="1"/>
    <col min="5" max="5" width="14.625" customWidth="1"/>
    <col min="6" max="6" width="5.625" customWidth="1"/>
    <col min="7" max="8" width="11.5" customWidth="1"/>
    <col min="9" max="9" width="12.75" customWidth="1"/>
    <col min="10" max="10" width="0.875" customWidth="1"/>
    <col min="11" max="11" width="14" customWidth="1"/>
    <col min="12" max="12" width="4.625" customWidth="1"/>
    <col min="22" max="26" width="8.75" style="80"/>
    <col min="27" max="28" width="12.125" style="80" customWidth="1"/>
    <col min="29" max="46" width="8.5" style="80" customWidth="1"/>
    <col min="47" max="48" width="8.75" style="80"/>
    <col min="50" max="52" width="8.75" style="11"/>
  </cols>
  <sheetData>
    <row r="1" spans="2:52" ht="22.5" customHeight="1">
      <c r="B1" s="124" t="s">
        <v>134</v>
      </c>
      <c r="C1" s="124"/>
      <c r="D1" s="124"/>
      <c r="E1" s="124"/>
      <c r="F1" s="124"/>
      <c r="G1" s="124"/>
      <c r="H1" s="124"/>
      <c r="I1" s="124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2:52" ht="15" customHeight="1">
      <c r="B2" s="41"/>
      <c r="C2" s="41"/>
      <c r="D2" s="41"/>
      <c r="E2" s="41"/>
      <c r="F2" s="41"/>
      <c r="G2" s="41"/>
      <c r="H2" s="41"/>
      <c r="I2" s="44"/>
      <c r="L2" s="11"/>
      <c r="N2" s="11"/>
      <c r="O2" s="11"/>
      <c r="P2" s="11"/>
      <c r="Q2" s="11"/>
      <c r="R2" s="11"/>
      <c r="S2" s="11"/>
      <c r="T2" s="11"/>
    </row>
    <row r="3" spans="2:52" ht="22.5" customHeight="1">
      <c r="B3" s="41"/>
      <c r="C3" s="41"/>
      <c r="D3" s="41"/>
      <c r="E3" s="89" t="s">
        <v>135</v>
      </c>
      <c r="F3" s="90"/>
      <c r="G3" s="11"/>
      <c r="I3" s="11"/>
      <c r="J3" s="11"/>
      <c r="K3" s="11"/>
      <c r="L3" s="11"/>
      <c r="M3" s="11"/>
      <c r="N3" s="11"/>
      <c r="O3" s="11"/>
      <c r="P3" s="11"/>
      <c r="Q3" s="11"/>
      <c r="S3" s="80"/>
      <c r="T3" s="80"/>
      <c r="U3" s="80"/>
      <c r="AT3"/>
      <c r="AU3" s="11"/>
      <c r="AV3" s="11"/>
      <c r="AW3" s="11"/>
      <c r="AX3"/>
      <c r="AY3"/>
      <c r="AZ3"/>
    </row>
    <row r="4" spans="2:52" ht="11.25" customHeight="1">
      <c r="B4" s="142"/>
      <c r="C4" s="142"/>
      <c r="D4" s="142"/>
      <c r="E4" s="142"/>
      <c r="F4" s="142"/>
      <c r="G4" s="142"/>
      <c r="H4" s="142"/>
      <c r="I4" s="142"/>
      <c r="L4" s="11"/>
      <c r="N4" s="11"/>
      <c r="O4" s="11"/>
      <c r="P4" s="11"/>
      <c r="Q4" s="11"/>
      <c r="R4" s="11"/>
      <c r="S4" s="11"/>
      <c r="T4" s="11"/>
      <c r="AA4" s="81" t="s">
        <v>113</v>
      </c>
      <c r="AB4" s="81" t="s">
        <v>114</v>
      </c>
      <c r="AC4" s="81" t="s">
        <v>104</v>
      </c>
      <c r="AD4" s="81" t="s">
        <v>105</v>
      </c>
      <c r="AE4" s="81" t="s">
        <v>106</v>
      </c>
      <c r="AF4" s="81" t="s">
        <v>107</v>
      </c>
      <c r="AG4" s="81" t="s">
        <v>108</v>
      </c>
      <c r="AH4" s="81" t="s">
        <v>109</v>
      </c>
      <c r="AI4" s="81" t="s">
        <v>110</v>
      </c>
      <c r="AJ4" s="82" t="s">
        <v>111</v>
      </c>
      <c r="AK4" s="82" t="s">
        <v>112</v>
      </c>
      <c r="AL4" s="81" t="s">
        <v>115</v>
      </c>
      <c r="AM4" s="81" t="s">
        <v>116</v>
      </c>
      <c r="AN4" s="81" t="s">
        <v>117</v>
      </c>
      <c r="AO4" s="81" t="s">
        <v>118</v>
      </c>
      <c r="AP4" s="81" t="s">
        <v>119</v>
      </c>
      <c r="AQ4" s="81" t="s">
        <v>120</v>
      </c>
      <c r="AR4" s="81" t="s">
        <v>121</v>
      </c>
      <c r="AS4" s="82" t="s">
        <v>122</v>
      </c>
      <c r="AT4" s="82" t="s">
        <v>123</v>
      </c>
    </row>
    <row r="5" spans="2:52" ht="11.25" customHeight="1">
      <c r="B5" s="41"/>
      <c r="C5" s="41"/>
      <c r="D5" s="41"/>
      <c r="E5" s="41"/>
      <c r="F5" s="41"/>
      <c r="G5" s="41"/>
      <c r="H5" s="41"/>
      <c r="I5" s="41"/>
      <c r="O5" s="11"/>
      <c r="P5" s="11"/>
      <c r="Q5" s="11"/>
      <c r="R5" s="11"/>
      <c r="S5" s="11"/>
      <c r="T5" s="1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2"/>
      <c r="AT5" s="83"/>
    </row>
    <row r="6" spans="2:52" ht="22.5" customHeight="1">
      <c r="B6" s="125" t="s">
        <v>145</v>
      </c>
      <c r="C6" s="126"/>
      <c r="D6" s="145" t="str">
        <f>IF(小学女子!$D$6="","",小学女子!$D$6)</f>
        <v/>
      </c>
      <c r="E6" s="146"/>
      <c r="F6" s="140" t="s">
        <v>126</v>
      </c>
      <c r="G6" s="140"/>
      <c r="H6" s="140"/>
      <c r="I6" s="141"/>
      <c r="K6" s="97" t="s">
        <v>157</v>
      </c>
      <c r="L6" s="11"/>
      <c r="N6" s="11"/>
      <c r="O6" s="11"/>
      <c r="P6" s="11"/>
      <c r="Q6" s="11"/>
      <c r="R6" s="11"/>
      <c r="S6" s="11"/>
      <c r="T6" s="11"/>
      <c r="AA6" s="81" t="s">
        <v>104</v>
      </c>
      <c r="AB6" s="81" t="s">
        <v>121</v>
      </c>
      <c r="AC6" s="81">
        <v>601</v>
      </c>
      <c r="AD6" s="81">
        <v>501</v>
      </c>
      <c r="AE6" s="81">
        <v>401</v>
      </c>
      <c r="AF6" s="81">
        <v>301</v>
      </c>
      <c r="AG6" s="81">
        <v>201</v>
      </c>
      <c r="AH6" s="81">
        <v>101</v>
      </c>
      <c r="AI6" s="81" t="s">
        <v>60</v>
      </c>
      <c r="AJ6" s="81" t="s">
        <v>70</v>
      </c>
      <c r="AK6" s="81" t="s">
        <v>80</v>
      </c>
      <c r="AL6" s="81">
        <v>601</v>
      </c>
      <c r="AM6" s="81">
        <v>501</v>
      </c>
      <c r="AN6" s="81">
        <v>401</v>
      </c>
      <c r="AO6" s="81">
        <v>301</v>
      </c>
      <c r="AP6" s="81">
        <v>201</v>
      </c>
      <c r="AQ6" s="81">
        <v>101</v>
      </c>
      <c r="AR6" s="81" t="s">
        <v>60</v>
      </c>
      <c r="AS6" s="81" t="s">
        <v>70</v>
      </c>
      <c r="AT6" s="81" t="s">
        <v>80</v>
      </c>
    </row>
    <row r="7" spans="2:52" ht="22.5" customHeight="1">
      <c r="B7" s="130" t="s">
        <v>0</v>
      </c>
      <c r="C7" s="132" t="s">
        <v>1</v>
      </c>
      <c r="D7" s="133"/>
      <c r="E7" s="134" t="s">
        <v>38</v>
      </c>
      <c r="F7" s="136" t="s">
        <v>4</v>
      </c>
      <c r="G7" s="125" t="s">
        <v>42</v>
      </c>
      <c r="H7" s="126"/>
      <c r="I7" s="128" t="s">
        <v>6</v>
      </c>
      <c r="L7" s="11"/>
      <c r="N7" s="11"/>
      <c r="O7" s="11"/>
      <c r="P7" s="11"/>
      <c r="Q7" s="11"/>
      <c r="R7" s="11"/>
      <c r="S7" s="11"/>
      <c r="T7" s="11"/>
      <c r="AA7" s="81" t="s">
        <v>105</v>
      </c>
      <c r="AB7" s="82" t="s">
        <v>122</v>
      </c>
      <c r="AC7" s="81">
        <v>602</v>
      </c>
      <c r="AD7" s="81">
        <v>502</v>
      </c>
      <c r="AE7" s="81">
        <v>402</v>
      </c>
      <c r="AF7" s="81">
        <v>302</v>
      </c>
      <c r="AG7" s="81">
        <v>202</v>
      </c>
      <c r="AH7" s="81">
        <v>102</v>
      </c>
      <c r="AI7" s="81" t="s">
        <v>61</v>
      </c>
      <c r="AJ7" s="81" t="s">
        <v>71</v>
      </c>
      <c r="AK7" s="81" t="s">
        <v>81</v>
      </c>
      <c r="AL7" s="81">
        <v>602</v>
      </c>
      <c r="AM7" s="81">
        <v>502</v>
      </c>
      <c r="AN7" s="81">
        <v>402</v>
      </c>
      <c r="AO7" s="81">
        <v>302</v>
      </c>
      <c r="AP7" s="81">
        <v>202</v>
      </c>
      <c r="AQ7" s="81">
        <v>102</v>
      </c>
      <c r="AR7" s="81" t="s">
        <v>61</v>
      </c>
      <c r="AS7" s="81" t="s">
        <v>71</v>
      </c>
      <c r="AT7" s="81" t="s">
        <v>81</v>
      </c>
    </row>
    <row r="8" spans="2:52" ht="22.5" customHeight="1">
      <c r="B8" s="131"/>
      <c r="C8" s="38" t="s">
        <v>2</v>
      </c>
      <c r="D8" s="38" t="s">
        <v>3</v>
      </c>
      <c r="E8" s="135"/>
      <c r="F8" s="137"/>
      <c r="G8" s="17" t="s">
        <v>5</v>
      </c>
      <c r="H8" s="18" t="s">
        <v>41</v>
      </c>
      <c r="I8" s="129"/>
      <c r="L8" s="24" t="s">
        <v>44</v>
      </c>
      <c r="N8" s="11"/>
      <c r="O8" s="11"/>
      <c r="P8" s="11"/>
      <c r="Q8" s="11"/>
      <c r="R8" s="11"/>
      <c r="S8" s="11"/>
      <c r="T8" s="11"/>
      <c r="AA8" s="81" t="s">
        <v>106</v>
      </c>
      <c r="AB8" s="82" t="s">
        <v>123</v>
      </c>
      <c r="AC8" s="81">
        <v>603</v>
      </c>
      <c r="AD8" s="81">
        <v>503</v>
      </c>
      <c r="AE8" s="81">
        <v>403</v>
      </c>
      <c r="AF8" s="81">
        <v>303</v>
      </c>
      <c r="AG8" s="81">
        <v>203</v>
      </c>
      <c r="AH8" s="81">
        <v>103</v>
      </c>
      <c r="AI8" s="81" t="s">
        <v>62</v>
      </c>
      <c r="AJ8" s="81" t="s">
        <v>72</v>
      </c>
      <c r="AK8" s="81" t="s">
        <v>82</v>
      </c>
      <c r="AL8" s="81">
        <v>603</v>
      </c>
      <c r="AM8" s="81">
        <v>503</v>
      </c>
      <c r="AN8" s="81">
        <v>403</v>
      </c>
      <c r="AO8" s="81">
        <v>303</v>
      </c>
      <c r="AP8" s="81">
        <v>203</v>
      </c>
      <c r="AQ8" s="81">
        <v>103</v>
      </c>
      <c r="AR8" s="81" t="s">
        <v>62</v>
      </c>
      <c r="AS8" s="81" t="s">
        <v>72</v>
      </c>
      <c r="AT8" s="81" t="s">
        <v>82</v>
      </c>
    </row>
    <row r="9" spans="2:52" ht="21" customHeight="1">
      <c r="B9" s="6">
        <v>1</v>
      </c>
      <c r="C9" s="20"/>
      <c r="D9" s="20"/>
      <c r="E9" s="62"/>
      <c r="F9" s="61"/>
      <c r="G9" s="49"/>
      <c r="H9" s="14"/>
      <c r="I9" s="48"/>
      <c r="K9" s="22"/>
      <c r="L9" s="11"/>
      <c r="R9" s="11"/>
      <c r="S9" s="11"/>
      <c r="T9" s="11"/>
      <c r="AA9" s="81" t="s">
        <v>107</v>
      </c>
      <c r="AB9" s="81" t="s">
        <v>115</v>
      </c>
      <c r="AC9" s="81">
        <v>604</v>
      </c>
      <c r="AD9" s="81">
        <v>504</v>
      </c>
      <c r="AE9" s="81">
        <v>404</v>
      </c>
      <c r="AF9" s="81">
        <v>304</v>
      </c>
      <c r="AG9" s="81">
        <v>204</v>
      </c>
      <c r="AH9" s="81">
        <v>104</v>
      </c>
      <c r="AI9" s="81" t="s">
        <v>63</v>
      </c>
      <c r="AJ9" s="81" t="s">
        <v>73</v>
      </c>
      <c r="AK9" s="81" t="s">
        <v>83</v>
      </c>
      <c r="AL9" s="81">
        <v>604</v>
      </c>
      <c r="AM9" s="81">
        <v>504</v>
      </c>
      <c r="AN9" s="81">
        <v>404</v>
      </c>
      <c r="AO9" s="81">
        <v>304</v>
      </c>
      <c r="AP9" s="81">
        <v>204</v>
      </c>
      <c r="AQ9" s="81">
        <v>104</v>
      </c>
      <c r="AR9" s="81" t="s">
        <v>63</v>
      </c>
      <c r="AS9" s="81" t="s">
        <v>73</v>
      </c>
      <c r="AT9" s="81" t="s">
        <v>83</v>
      </c>
    </row>
    <row r="10" spans="2:52" ht="21" customHeight="1">
      <c r="B10" s="5">
        <v>2</v>
      </c>
      <c r="C10" s="20"/>
      <c r="D10" s="20"/>
      <c r="E10" s="62"/>
      <c r="F10" s="61"/>
      <c r="G10" s="49"/>
      <c r="H10" s="14"/>
      <c r="I10" s="48"/>
      <c r="K10" s="127" t="str">
        <f>IF($H$81=0,"","ランク番号が重複しています")</f>
        <v/>
      </c>
      <c r="L10" s="25"/>
      <c r="M10" s="13"/>
      <c r="N10" s="11"/>
      <c r="O10" s="11"/>
      <c r="P10" s="11"/>
      <c r="Q10" s="11"/>
      <c r="R10" s="11"/>
      <c r="S10" s="11"/>
      <c r="T10" s="11"/>
      <c r="AA10" s="81" t="s">
        <v>108</v>
      </c>
      <c r="AB10" s="81" t="s">
        <v>116</v>
      </c>
      <c r="AC10" s="81">
        <v>605</v>
      </c>
      <c r="AD10" s="81">
        <v>505</v>
      </c>
      <c r="AE10" s="81">
        <v>405</v>
      </c>
      <c r="AF10" s="81">
        <v>305</v>
      </c>
      <c r="AG10" s="81">
        <v>205</v>
      </c>
      <c r="AH10" s="81">
        <v>105</v>
      </c>
      <c r="AI10" s="81" t="s">
        <v>64</v>
      </c>
      <c r="AJ10" s="81" t="s">
        <v>74</v>
      </c>
      <c r="AK10" s="81" t="s">
        <v>84</v>
      </c>
      <c r="AL10" s="81">
        <v>605</v>
      </c>
      <c r="AM10" s="81">
        <v>505</v>
      </c>
      <c r="AN10" s="81">
        <v>405</v>
      </c>
      <c r="AO10" s="81">
        <v>305</v>
      </c>
      <c r="AP10" s="81">
        <v>205</v>
      </c>
      <c r="AQ10" s="81">
        <v>105</v>
      </c>
      <c r="AR10" s="81" t="s">
        <v>64</v>
      </c>
      <c r="AS10" s="81" t="s">
        <v>74</v>
      </c>
      <c r="AT10" s="81" t="s">
        <v>84</v>
      </c>
    </row>
    <row r="11" spans="2:52" ht="21" customHeight="1">
      <c r="B11" s="5">
        <v>3</v>
      </c>
      <c r="C11" s="20"/>
      <c r="D11" s="20"/>
      <c r="E11" s="62"/>
      <c r="F11" s="61"/>
      <c r="G11" s="49"/>
      <c r="H11" s="14"/>
      <c r="I11" s="48"/>
      <c r="K11" s="127"/>
      <c r="L11" s="26" t="s">
        <v>45</v>
      </c>
      <c r="M11" s="19"/>
      <c r="N11" s="25" t="s">
        <v>39</v>
      </c>
      <c r="O11" s="21"/>
      <c r="P11" s="11"/>
      <c r="Q11" s="11"/>
      <c r="R11" s="11"/>
      <c r="S11" s="11"/>
      <c r="T11" s="11"/>
      <c r="AA11" s="81" t="s">
        <v>109</v>
      </c>
      <c r="AB11" s="81" t="s">
        <v>117</v>
      </c>
      <c r="AC11" s="81">
        <v>606</v>
      </c>
      <c r="AD11" s="81">
        <v>506</v>
      </c>
      <c r="AE11" s="81">
        <v>406</v>
      </c>
      <c r="AF11" s="81">
        <v>306</v>
      </c>
      <c r="AG11" s="81">
        <v>206</v>
      </c>
      <c r="AH11" s="81">
        <v>106</v>
      </c>
      <c r="AI11" s="81" t="s">
        <v>65</v>
      </c>
      <c r="AJ11" s="81" t="s">
        <v>75</v>
      </c>
      <c r="AK11" s="81" t="s">
        <v>85</v>
      </c>
      <c r="AL11" s="81">
        <v>606</v>
      </c>
      <c r="AM11" s="81">
        <v>506</v>
      </c>
      <c r="AN11" s="81">
        <v>406</v>
      </c>
      <c r="AO11" s="81">
        <v>306</v>
      </c>
      <c r="AP11" s="81">
        <v>206</v>
      </c>
      <c r="AQ11" s="81">
        <v>106</v>
      </c>
      <c r="AR11" s="81" t="s">
        <v>65</v>
      </c>
      <c r="AS11" s="81" t="s">
        <v>75</v>
      </c>
      <c r="AT11" s="81" t="s">
        <v>85</v>
      </c>
    </row>
    <row r="12" spans="2:52" ht="21" customHeight="1">
      <c r="B12" s="4">
        <v>4</v>
      </c>
      <c r="C12" s="20"/>
      <c r="D12" s="20"/>
      <c r="E12" s="62"/>
      <c r="F12" s="61"/>
      <c r="G12" s="49"/>
      <c r="H12" s="14"/>
      <c r="I12" s="48"/>
      <c r="K12" s="127"/>
      <c r="L12" s="26"/>
      <c r="M12" s="36" t="s">
        <v>97</v>
      </c>
      <c r="N12" s="21"/>
      <c r="O12" s="21"/>
      <c r="P12" s="21"/>
      <c r="Q12" s="11"/>
      <c r="R12" s="11"/>
      <c r="S12" s="11"/>
      <c r="T12" s="11"/>
      <c r="AA12" s="81" t="s">
        <v>110</v>
      </c>
      <c r="AB12" s="81" t="s">
        <v>118</v>
      </c>
      <c r="AC12" s="81">
        <v>607</v>
      </c>
      <c r="AD12" s="81">
        <v>507</v>
      </c>
      <c r="AE12" s="81">
        <v>407</v>
      </c>
      <c r="AF12" s="81">
        <v>307</v>
      </c>
      <c r="AG12" s="81">
        <v>207</v>
      </c>
      <c r="AH12" s="81">
        <v>107</v>
      </c>
      <c r="AI12" s="81" t="s">
        <v>66</v>
      </c>
      <c r="AJ12" s="81" t="s">
        <v>76</v>
      </c>
      <c r="AK12" s="81" t="s">
        <v>86</v>
      </c>
      <c r="AL12" s="81">
        <v>607</v>
      </c>
      <c r="AM12" s="81">
        <v>507</v>
      </c>
      <c r="AN12" s="81">
        <v>407</v>
      </c>
      <c r="AO12" s="81">
        <v>307</v>
      </c>
      <c r="AP12" s="81">
        <v>207</v>
      </c>
      <c r="AQ12" s="81">
        <v>107</v>
      </c>
      <c r="AR12" s="81" t="s">
        <v>66</v>
      </c>
      <c r="AS12" s="81" t="s">
        <v>76</v>
      </c>
      <c r="AT12" s="81" t="s">
        <v>86</v>
      </c>
    </row>
    <row r="13" spans="2:52" ht="21" customHeight="1">
      <c r="B13" s="5">
        <v>5</v>
      </c>
      <c r="C13" s="20"/>
      <c r="D13" s="20"/>
      <c r="E13" s="62"/>
      <c r="F13" s="61"/>
      <c r="G13" s="49"/>
      <c r="H13" s="14"/>
      <c r="I13" s="48"/>
      <c r="K13" s="127"/>
      <c r="L13" s="26" t="s">
        <v>45</v>
      </c>
      <c r="M13" s="65" t="s">
        <v>21</v>
      </c>
      <c r="N13" s="11"/>
      <c r="O13" s="11"/>
      <c r="P13" s="11"/>
      <c r="Q13" s="11"/>
      <c r="R13" s="11"/>
      <c r="S13" s="11"/>
      <c r="T13" s="11"/>
      <c r="AA13" s="82" t="s">
        <v>111</v>
      </c>
      <c r="AB13" s="81" t="s">
        <v>119</v>
      </c>
      <c r="AC13" s="81">
        <v>608</v>
      </c>
      <c r="AD13" s="81">
        <v>508</v>
      </c>
      <c r="AE13" s="81">
        <v>408</v>
      </c>
      <c r="AF13" s="81">
        <v>308</v>
      </c>
      <c r="AG13" s="81">
        <v>208</v>
      </c>
      <c r="AH13" s="81">
        <v>108</v>
      </c>
      <c r="AI13" s="81" t="s">
        <v>67</v>
      </c>
      <c r="AJ13" s="81" t="s">
        <v>77</v>
      </c>
      <c r="AK13" s="81" t="s">
        <v>87</v>
      </c>
      <c r="AL13" s="81">
        <v>608</v>
      </c>
      <c r="AM13" s="81">
        <v>508</v>
      </c>
      <c r="AN13" s="81">
        <v>408</v>
      </c>
      <c r="AO13" s="81">
        <v>308</v>
      </c>
      <c r="AP13" s="81">
        <v>208</v>
      </c>
      <c r="AQ13" s="81">
        <v>108</v>
      </c>
      <c r="AR13" s="81" t="s">
        <v>67</v>
      </c>
      <c r="AS13" s="81" t="s">
        <v>77</v>
      </c>
      <c r="AT13" s="81" t="s">
        <v>87</v>
      </c>
    </row>
    <row r="14" spans="2:52" ht="21" customHeight="1">
      <c r="B14" s="5">
        <v>6</v>
      </c>
      <c r="C14" s="20"/>
      <c r="D14" s="20"/>
      <c r="E14" s="62"/>
      <c r="F14" s="61"/>
      <c r="G14" s="49"/>
      <c r="H14" s="14"/>
      <c r="I14" s="48"/>
      <c r="K14" s="127"/>
      <c r="L14" s="26" t="s">
        <v>45</v>
      </c>
      <c r="M14" s="65" t="s">
        <v>28</v>
      </c>
      <c r="N14" s="11"/>
      <c r="O14" s="11"/>
      <c r="P14" s="11"/>
      <c r="Q14" s="11"/>
      <c r="R14" s="11"/>
      <c r="S14" s="11"/>
      <c r="T14" s="11"/>
      <c r="AA14" s="82" t="s">
        <v>112</v>
      </c>
      <c r="AB14" s="81" t="s">
        <v>120</v>
      </c>
      <c r="AC14" s="81">
        <v>609</v>
      </c>
      <c r="AD14" s="81">
        <v>509</v>
      </c>
      <c r="AE14" s="81">
        <v>409</v>
      </c>
      <c r="AF14" s="81">
        <v>309</v>
      </c>
      <c r="AG14" s="81">
        <v>209</v>
      </c>
      <c r="AH14" s="81">
        <v>109</v>
      </c>
      <c r="AI14" s="81" t="s">
        <v>68</v>
      </c>
      <c r="AJ14" s="81" t="s">
        <v>78</v>
      </c>
      <c r="AK14" s="81" t="s">
        <v>88</v>
      </c>
      <c r="AL14" s="81">
        <v>609</v>
      </c>
      <c r="AM14" s="81">
        <v>509</v>
      </c>
      <c r="AN14" s="81">
        <v>409</v>
      </c>
      <c r="AO14" s="81">
        <v>309</v>
      </c>
      <c r="AP14" s="81">
        <v>209</v>
      </c>
      <c r="AQ14" s="81">
        <v>109</v>
      </c>
      <c r="AR14" s="81" t="s">
        <v>68</v>
      </c>
      <c r="AS14" s="81" t="s">
        <v>78</v>
      </c>
      <c r="AT14" s="81" t="s">
        <v>88</v>
      </c>
    </row>
    <row r="15" spans="2:52" ht="21" customHeight="1">
      <c r="B15" s="4">
        <v>7</v>
      </c>
      <c r="C15" s="20"/>
      <c r="D15" s="20"/>
      <c r="E15" s="62"/>
      <c r="F15" s="61"/>
      <c r="G15" s="49"/>
      <c r="H15" s="14"/>
      <c r="I15" s="48"/>
      <c r="K15" s="127"/>
      <c r="L15" s="26" t="s">
        <v>45</v>
      </c>
      <c r="M15" s="65" t="s">
        <v>43</v>
      </c>
      <c r="N15" s="11"/>
      <c r="O15" s="11"/>
      <c r="P15" s="11"/>
      <c r="Q15" s="11"/>
      <c r="R15" s="11"/>
      <c r="S15" s="11"/>
      <c r="T15" s="11"/>
      <c r="AA15" s="81"/>
      <c r="AB15" s="82"/>
      <c r="AC15" s="81">
        <v>610</v>
      </c>
      <c r="AD15" s="81">
        <v>510</v>
      </c>
      <c r="AE15" s="81">
        <v>410</v>
      </c>
      <c r="AF15" s="81">
        <v>310</v>
      </c>
      <c r="AG15" s="81">
        <v>210</v>
      </c>
      <c r="AH15" s="81">
        <v>110</v>
      </c>
      <c r="AI15" s="81" t="s">
        <v>69</v>
      </c>
      <c r="AJ15" s="81" t="s">
        <v>79</v>
      </c>
      <c r="AK15" s="81" t="s">
        <v>89</v>
      </c>
      <c r="AL15" s="81">
        <v>610</v>
      </c>
      <c r="AM15" s="81">
        <v>510</v>
      </c>
      <c r="AN15" s="81">
        <v>410</v>
      </c>
      <c r="AO15" s="81">
        <v>310</v>
      </c>
      <c r="AP15" s="81">
        <v>210</v>
      </c>
      <c r="AQ15" s="81">
        <v>110</v>
      </c>
      <c r="AR15" s="81" t="s">
        <v>69</v>
      </c>
      <c r="AS15" s="81" t="s">
        <v>79</v>
      </c>
      <c r="AT15" s="81" t="s">
        <v>89</v>
      </c>
    </row>
    <row r="16" spans="2:52" ht="21" customHeight="1">
      <c r="B16" s="4">
        <v>8</v>
      </c>
      <c r="C16" s="20"/>
      <c r="D16" s="20"/>
      <c r="E16" s="62"/>
      <c r="F16" s="61"/>
      <c r="G16" s="49"/>
      <c r="H16" s="14"/>
      <c r="I16" s="48"/>
      <c r="K16" s="127"/>
      <c r="L16" s="26" t="s">
        <v>45</v>
      </c>
      <c r="M16" s="65" t="s">
        <v>99</v>
      </c>
      <c r="N16" s="21"/>
      <c r="O16" s="21"/>
      <c r="P16" s="11"/>
      <c r="Q16" s="11"/>
      <c r="R16" s="11"/>
      <c r="S16" s="11"/>
      <c r="T16" s="11"/>
      <c r="AA16" s="84"/>
      <c r="AB16" s="84"/>
    </row>
    <row r="17" spans="2:28" ht="21" customHeight="1">
      <c r="B17" s="5">
        <v>9</v>
      </c>
      <c r="C17" s="20"/>
      <c r="D17" s="20"/>
      <c r="E17" s="46"/>
      <c r="F17" s="47"/>
      <c r="G17" s="49"/>
      <c r="H17" s="14"/>
      <c r="I17" s="48"/>
      <c r="K17" s="127"/>
      <c r="L17" s="21"/>
      <c r="M17" s="65" t="s">
        <v>103</v>
      </c>
      <c r="N17" s="21"/>
      <c r="O17" s="21"/>
      <c r="P17" s="11"/>
      <c r="Q17" s="11"/>
      <c r="R17" s="11"/>
      <c r="S17" s="11"/>
      <c r="T17" s="11"/>
      <c r="AA17" s="84"/>
      <c r="AB17" s="84"/>
    </row>
    <row r="18" spans="2:28" ht="21" customHeight="1">
      <c r="B18" s="5">
        <v>10</v>
      </c>
      <c r="C18" s="20"/>
      <c r="D18" s="20"/>
      <c r="E18" s="46"/>
      <c r="F18" s="47"/>
      <c r="G18" s="49"/>
      <c r="H18" s="14"/>
      <c r="I18" s="48"/>
      <c r="K18" s="11"/>
      <c r="L18" s="21"/>
      <c r="M18" s="65" t="s">
        <v>100</v>
      </c>
      <c r="R18" s="11"/>
      <c r="S18" s="11"/>
      <c r="T18" s="11"/>
      <c r="AB18" s="84"/>
    </row>
    <row r="19" spans="2:28" ht="21" customHeight="1">
      <c r="B19" s="4">
        <v>11</v>
      </c>
      <c r="C19" s="20"/>
      <c r="D19" s="20"/>
      <c r="E19" s="46"/>
      <c r="F19" s="47"/>
      <c r="G19" s="49"/>
      <c r="H19" s="14"/>
      <c r="I19" s="48"/>
      <c r="K19" s="11"/>
      <c r="L19" s="25" t="s">
        <v>45</v>
      </c>
      <c r="M19" s="13" t="s">
        <v>128</v>
      </c>
      <c r="N19" s="25"/>
      <c r="O19" s="13"/>
      <c r="P19" s="25"/>
      <c r="Q19" s="13"/>
      <c r="R19" s="25"/>
      <c r="S19" s="11"/>
      <c r="T19" s="11"/>
    </row>
    <row r="20" spans="2:28" ht="21" customHeight="1">
      <c r="B20" s="5">
        <v>12</v>
      </c>
      <c r="C20" s="20"/>
      <c r="D20" s="20"/>
      <c r="E20" s="46"/>
      <c r="F20" s="47"/>
      <c r="G20" s="49"/>
      <c r="H20" s="14"/>
      <c r="I20" s="48"/>
      <c r="K20" s="11"/>
      <c r="L20" s="25" t="s">
        <v>45</v>
      </c>
      <c r="M20" s="79" t="s">
        <v>129</v>
      </c>
      <c r="N20" s="25"/>
      <c r="O20" s="13"/>
      <c r="P20" s="25"/>
      <c r="Q20" s="13"/>
      <c r="R20" s="25"/>
      <c r="S20" s="11"/>
      <c r="T20" s="11"/>
    </row>
    <row r="21" spans="2:28" ht="21" customHeight="1">
      <c r="B21" s="5">
        <v>13</v>
      </c>
      <c r="C21" s="20"/>
      <c r="D21" s="20"/>
      <c r="E21" s="46"/>
      <c r="F21" s="47"/>
      <c r="G21" s="49"/>
      <c r="H21" s="14"/>
      <c r="I21" s="48"/>
      <c r="K21" s="11"/>
      <c r="L21" s="25" t="s">
        <v>45</v>
      </c>
      <c r="M21" s="13" t="s">
        <v>130</v>
      </c>
      <c r="N21" s="22"/>
      <c r="O21" s="22"/>
      <c r="P21" s="11"/>
      <c r="Q21" s="11"/>
      <c r="R21" s="11"/>
      <c r="S21" s="11"/>
      <c r="T21" s="11"/>
    </row>
    <row r="22" spans="2:28" ht="21" customHeight="1">
      <c r="B22" s="4">
        <v>14</v>
      </c>
      <c r="C22" s="20"/>
      <c r="D22" s="20"/>
      <c r="E22" s="46"/>
      <c r="F22" s="47"/>
      <c r="G22" s="49"/>
      <c r="H22" s="14"/>
      <c r="I22" s="48"/>
      <c r="K22" s="11"/>
      <c r="L22" s="22"/>
      <c r="M22" s="12"/>
      <c r="N22" s="22"/>
      <c r="O22" s="22"/>
      <c r="P22" s="11"/>
      <c r="Q22" s="11"/>
      <c r="R22" s="11"/>
      <c r="S22" s="11"/>
      <c r="T22" s="11"/>
    </row>
    <row r="23" spans="2:28" ht="21" customHeight="1">
      <c r="B23" s="4">
        <v>15</v>
      </c>
      <c r="C23" s="20"/>
      <c r="D23" s="20"/>
      <c r="E23" s="46"/>
      <c r="F23" s="47"/>
      <c r="G23" s="49"/>
      <c r="H23" s="14"/>
      <c r="I23" s="48"/>
      <c r="K23" s="11"/>
      <c r="L23" s="11"/>
      <c r="N23" s="11"/>
      <c r="O23" s="11"/>
      <c r="P23" s="11"/>
      <c r="Q23" s="11"/>
      <c r="R23" s="11"/>
      <c r="S23" s="11"/>
      <c r="T23" s="11"/>
    </row>
    <row r="24" spans="2:28" ht="21" customHeight="1">
      <c r="B24" s="5">
        <v>16</v>
      </c>
      <c r="C24" s="20"/>
      <c r="D24" s="20"/>
      <c r="E24" s="46"/>
      <c r="F24" s="47"/>
      <c r="G24" s="49"/>
      <c r="H24" s="14"/>
      <c r="I24" s="48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8" ht="21" customHeight="1">
      <c r="B25" s="5">
        <v>17</v>
      </c>
      <c r="C25" s="20"/>
      <c r="D25" s="20"/>
      <c r="E25" s="46"/>
      <c r="F25" s="47"/>
      <c r="G25" s="49"/>
      <c r="H25" s="14"/>
      <c r="I25" s="48"/>
      <c r="K25" s="11"/>
      <c r="L25" s="11"/>
      <c r="N25" s="11"/>
      <c r="O25" s="11"/>
      <c r="P25" s="11"/>
      <c r="Q25" s="11"/>
      <c r="R25" s="11"/>
      <c r="S25" s="11"/>
      <c r="T25" s="11"/>
    </row>
    <row r="26" spans="2:28" ht="21" customHeight="1">
      <c r="B26" s="4">
        <v>18</v>
      </c>
      <c r="C26" s="20"/>
      <c r="D26" s="20"/>
      <c r="E26" s="46"/>
      <c r="F26" s="47"/>
      <c r="G26" s="49"/>
      <c r="H26" s="14"/>
      <c r="I26" s="48"/>
      <c r="K26" s="11"/>
      <c r="L26" s="11"/>
      <c r="M26" s="12"/>
      <c r="N26" s="11"/>
      <c r="O26" s="11"/>
      <c r="P26" s="11"/>
      <c r="Q26" s="11"/>
      <c r="R26" s="11"/>
      <c r="S26" s="11"/>
      <c r="T26" s="11"/>
    </row>
    <row r="27" spans="2:28" ht="21" customHeight="1">
      <c r="B27" s="5">
        <v>19</v>
      </c>
      <c r="C27" s="20"/>
      <c r="D27" s="20"/>
      <c r="E27" s="46"/>
      <c r="F27" s="47"/>
      <c r="G27" s="49"/>
      <c r="H27" s="14"/>
      <c r="I27" s="48"/>
      <c r="K27" s="11"/>
      <c r="L27" s="11"/>
      <c r="M27" s="12"/>
      <c r="N27" s="11"/>
      <c r="O27" s="11"/>
      <c r="P27" s="11"/>
      <c r="Q27" s="11"/>
      <c r="R27" s="11"/>
      <c r="S27" s="11"/>
      <c r="T27" s="11"/>
    </row>
    <row r="28" spans="2:28" ht="21" customHeight="1">
      <c r="B28" s="5">
        <v>20</v>
      </c>
      <c r="C28" s="20"/>
      <c r="D28" s="20"/>
      <c r="E28" s="46"/>
      <c r="F28" s="47"/>
      <c r="G28" s="49"/>
      <c r="H28" s="14"/>
      <c r="I28" s="48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2:28" ht="21" customHeight="1">
      <c r="B29" s="5">
        <v>21</v>
      </c>
      <c r="C29" s="20"/>
      <c r="D29" s="20"/>
      <c r="E29" s="46"/>
      <c r="F29" s="47"/>
      <c r="G29" s="49"/>
      <c r="H29" s="14"/>
      <c r="I29" s="48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8" ht="21" customHeight="1">
      <c r="B30" s="5">
        <v>22</v>
      </c>
      <c r="C30" s="20"/>
      <c r="D30" s="20"/>
      <c r="E30" s="46"/>
      <c r="F30" s="47"/>
      <c r="G30" s="49"/>
      <c r="H30" s="14"/>
      <c r="I30" s="48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8" ht="21" customHeight="1">
      <c r="B31" s="5">
        <v>23</v>
      </c>
      <c r="C31" s="20"/>
      <c r="D31" s="20"/>
      <c r="E31" s="46"/>
      <c r="F31" s="47"/>
      <c r="G31" s="49"/>
      <c r="H31" s="14"/>
      <c r="I31" s="48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21" customHeight="1">
      <c r="B32" s="5">
        <v>24</v>
      </c>
      <c r="C32" s="20"/>
      <c r="D32" s="20"/>
      <c r="E32" s="46"/>
      <c r="F32" s="47"/>
      <c r="G32" s="49"/>
      <c r="H32" s="14"/>
      <c r="I32" s="48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49" ht="21" customHeight="1">
      <c r="B33" s="5">
        <v>25</v>
      </c>
      <c r="C33" s="20"/>
      <c r="D33" s="20"/>
      <c r="E33" s="46"/>
      <c r="F33" s="47"/>
      <c r="G33" s="49"/>
      <c r="H33" s="14"/>
      <c r="I33" s="48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49" ht="21" customHeight="1">
      <c r="B34" s="5">
        <v>26</v>
      </c>
      <c r="C34" s="20"/>
      <c r="D34" s="20"/>
      <c r="E34" s="46"/>
      <c r="F34" s="47"/>
      <c r="G34" s="49"/>
      <c r="H34" s="14"/>
      <c r="I34" s="48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49" ht="21" customHeight="1">
      <c r="B35" s="5">
        <v>27</v>
      </c>
      <c r="C35" s="20"/>
      <c r="D35" s="20"/>
      <c r="E35" s="46"/>
      <c r="F35" s="47"/>
      <c r="G35" s="49"/>
      <c r="H35" s="14"/>
      <c r="I35" s="48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49" ht="21" customHeight="1">
      <c r="B36" s="5">
        <v>28</v>
      </c>
      <c r="C36" s="20"/>
      <c r="D36" s="20"/>
      <c r="E36" s="46"/>
      <c r="F36" s="47"/>
      <c r="G36" s="49"/>
      <c r="H36" s="14"/>
      <c r="I36" s="48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49" ht="21" customHeight="1">
      <c r="B37" s="5">
        <v>29</v>
      </c>
      <c r="C37" s="20"/>
      <c r="D37" s="20"/>
      <c r="E37" s="46"/>
      <c r="F37" s="47"/>
      <c r="G37" s="49"/>
      <c r="H37" s="14"/>
      <c r="I37" s="48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49" ht="21" customHeight="1">
      <c r="B38" s="5">
        <v>30</v>
      </c>
      <c r="C38" s="20"/>
      <c r="D38" s="20"/>
      <c r="E38" s="46"/>
      <c r="F38" s="47"/>
      <c r="G38" s="49"/>
      <c r="H38" s="14"/>
      <c r="I38" s="48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49" ht="21" customHeight="1">
      <c r="B39" s="2" t="s">
        <v>8</v>
      </c>
      <c r="C39" s="1" t="s">
        <v>9</v>
      </c>
      <c r="D39" s="1" t="s">
        <v>10</v>
      </c>
      <c r="E39" s="27" t="s">
        <v>29</v>
      </c>
      <c r="F39" s="2">
        <v>6</v>
      </c>
      <c r="G39" s="15" t="s">
        <v>18</v>
      </c>
      <c r="H39" s="10">
        <v>601</v>
      </c>
      <c r="I39" s="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49" ht="21" customHeight="1">
      <c r="B40" s="2" t="s">
        <v>11</v>
      </c>
      <c r="C40" s="1" t="s">
        <v>9</v>
      </c>
      <c r="D40" s="1" t="s">
        <v>14</v>
      </c>
      <c r="E40" s="27" t="s">
        <v>30</v>
      </c>
      <c r="F40" s="2">
        <v>5</v>
      </c>
      <c r="G40" s="15" t="s">
        <v>22</v>
      </c>
      <c r="H40" s="10">
        <v>501</v>
      </c>
      <c r="I40" s="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49" ht="21" customHeight="1">
      <c r="B41" s="2" t="s">
        <v>12</v>
      </c>
      <c r="C41" s="1" t="s">
        <v>13</v>
      </c>
      <c r="D41" s="1" t="s">
        <v>31</v>
      </c>
      <c r="E41" s="27" t="s">
        <v>32</v>
      </c>
      <c r="F41" s="2">
        <v>4</v>
      </c>
      <c r="G41" s="15" t="s">
        <v>19</v>
      </c>
      <c r="H41" s="10">
        <v>401</v>
      </c>
      <c r="I41" s="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49" ht="21" customHeight="1">
      <c r="B42" s="2" t="s">
        <v>23</v>
      </c>
      <c r="C42" s="1" t="s">
        <v>17</v>
      </c>
      <c r="D42" s="1" t="s">
        <v>33</v>
      </c>
      <c r="E42" s="27" t="s">
        <v>34</v>
      </c>
      <c r="F42" s="2">
        <v>4</v>
      </c>
      <c r="G42" s="15" t="s">
        <v>19</v>
      </c>
      <c r="H42" s="10">
        <v>402</v>
      </c>
      <c r="I42" s="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2:49" ht="21" customHeight="1">
      <c r="B43" s="2" t="s">
        <v>24</v>
      </c>
      <c r="C43" s="1" t="s">
        <v>17</v>
      </c>
      <c r="D43" s="1" t="s">
        <v>35</v>
      </c>
      <c r="E43" s="27" t="s">
        <v>36</v>
      </c>
      <c r="F43" s="2">
        <v>4</v>
      </c>
      <c r="G43" s="15" t="s">
        <v>19</v>
      </c>
      <c r="H43" s="10">
        <v>403</v>
      </c>
      <c r="I43" s="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2:49" ht="21" customHeight="1">
      <c r="B44" s="2" t="s">
        <v>25</v>
      </c>
      <c r="C44" s="1" t="s">
        <v>26</v>
      </c>
      <c r="D44" s="1" t="s">
        <v>27</v>
      </c>
      <c r="E44" s="27" t="s">
        <v>37</v>
      </c>
      <c r="F44" s="2">
        <v>2</v>
      </c>
      <c r="G44" s="15" t="s">
        <v>20</v>
      </c>
      <c r="H44" s="10">
        <v>201</v>
      </c>
      <c r="I44" s="48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49" ht="23.25" customHeight="1">
      <c r="B45" s="9"/>
      <c r="C45" s="7"/>
      <c r="D45" s="7"/>
      <c r="E45" s="7"/>
      <c r="F45" s="7"/>
      <c r="G45" s="7"/>
      <c r="H45" s="7"/>
      <c r="I45" s="7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2:49" s="11" customFormat="1" ht="23.25" customHeight="1">
      <c r="B46" s="34"/>
      <c r="C46" s="35"/>
      <c r="D46" s="35"/>
      <c r="E46" s="35"/>
      <c r="F46" s="35"/>
      <c r="G46" s="35"/>
      <c r="H46" s="35"/>
      <c r="I46" s="35"/>
      <c r="U46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/>
    </row>
    <row r="47" spans="2:49" s="11" customFormat="1" ht="23.25" customHeight="1">
      <c r="B47" s="34"/>
      <c r="C47" s="35"/>
      <c r="D47" s="35"/>
      <c r="E47" s="8"/>
      <c r="F47" s="8"/>
      <c r="G47" s="8"/>
      <c r="H47" s="8"/>
      <c r="I47" s="8"/>
      <c r="J47"/>
      <c r="U47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/>
    </row>
    <row r="48" spans="2:49" s="11" customFormat="1" ht="23.25" customHeight="1">
      <c r="B48" s="34"/>
      <c r="C48" s="35"/>
      <c r="D48" s="35"/>
      <c r="E48" s="8"/>
      <c r="F48" s="8"/>
      <c r="G48" s="8"/>
      <c r="H48" s="8"/>
      <c r="I48" s="8"/>
      <c r="J48"/>
      <c r="U48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/>
    </row>
    <row r="49" spans="2:49" s="11" customFormat="1" ht="23.25" customHeight="1">
      <c r="B49" s="34"/>
      <c r="C49" s="35"/>
      <c r="D49" s="35"/>
      <c r="E49" s="8"/>
      <c r="F49" s="8"/>
      <c r="G49" s="8"/>
      <c r="H49" s="74" t="s">
        <v>125</v>
      </c>
      <c r="I49" s="8"/>
      <c r="J49"/>
      <c r="U49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/>
    </row>
    <row r="50" spans="2:49" s="11" customFormat="1" ht="23.25" customHeight="1">
      <c r="E50"/>
      <c r="F50"/>
      <c r="G50"/>
      <c r="H50" s="75">
        <f t="shared" ref="H50:H79" si="0">COUNTIF($H$9:$H$38,H9)</f>
        <v>0</v>
      </c>
      <c r="I50"/>
      <c r="J50"/>
      <c r="U5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/>
    </row>
    <row r="51" spans="2:49" s="11" customFormat="1" ht="23.25" customHeight="1">
      <c r="E51"/>
      <c r="F51"/>
      <c r="G51"/>
      <c r="H51" s="75">
        <f t="shared" si="0"/>
        <v>0</v>
      </c>
      <c r="I51"/>
      <c r="J51"/>
      <c r="U51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/>
    </row>
    <row r="52" spans="2:49" s="11" customFormat="1" ht="23.25" customHeight="1">
      <c r="E52"/>
      <c r="F52"/>
      <c r="G52"/>
      <c r="H52" s="75">
        <f t="shared" si="0"/>
        <v>0</v>
      </c>
      <c r="I52"/>
      <c r="J52"/>
      <c r="U52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/>
    </row>
    <row r="53" spans="2:49" s="11" customFormat="1" ht="14.25" customHeight="1">
      <c r="E53"/>
      <c r="F53"/>
      <c r="G53"/>
      <c r="H53" s="75">
        <f t="shared" si="0"/>
        <v>0</v>
      </c>
      <c r="I53"/>
      <c r="J53"/>
      <c r="U53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/>
    </row>
    <row r="54" spans="2:49" s="11" customFormat="1" ht="14.25" customHeight="1">
      <c r="E54"/>
      <c r="F54"/>
      <c r="G54"/>
      <c r="H54" s="75">
        <f t="shared" si="0"/>
        <v>0</v>
      </c>
      <c r="I54"/>
      <c r="J54"/>
      <c r="U54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/>
    </row>
    <row r="55" spans="2:49" s="11" customFormat="1" ht="14.25" customHeight="1">
      <c r="E55"/>
      <c r="F55"/>
      <c r="G55"/>
      <c r="H55" s="75">
        <f t="shared" si="0"/>
        <v>0</v>
      </c>
      <c r="I55"/>
      <c r="J55"/>
      <c r="U55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/>
    </row>
    <row r="56" spans="2:49" s="11" customFormat="1" ht="14.25" customHeight="1">
      <c r="E56"/>
      <c r="F56"/>
      <c r="G56"/>
      <c r="H56" s="75">
        <f t="shared" si="0"/>
        <v>0</v>
      </c>
      <c r="I56"/>
      <c r="J56"/>
      <c r="U56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/>
    </row>
    <row r="57" spans="2:49" s="11" customFormat="1" ht="14.25" customHeight="1">
      <c r="E57"/>
      <c r="F57"/>
      <c r="G57"/>
      <c r="H57" s="75">
        <f t="shared" si="0"/>
        <v>0</v>
      </c>
      <c r="I57"/>
      <c r="J57"/>
      <c r="U57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/>
    </row>
    <row r="58" spans="2:49" s="11" customFormat="1" ht="14.25" customHeight="1">
      <c r="E58"/>
      <c r="F58"/>
      <c r="G58"/>
      <c r="H58" s="75">
        <f t="shared" si="0"/>
        <v>0</v>
      </c>
      <c r="I58"/>
      <c r="J58"/>
      <c r="U58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/>
    </row>
    <row r="59" spans="2:49" s="11" customFormat="1" ht="14.25" customHeight="1">
      <c r="E59"/>
      <c r="F59"/>
      <c r="G59"/>
      <c r="H59" s="75">
        <f t="shared" si="0"/>
        <v>0</v>
      </c>
      <c r="I59"/>
      <c r="J59"/>
      <c r="U59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/>
    </row>
    <row r="60" spans="2:49" s="11" customFormat="1" ht="14.25" customHeight="1">
      <c r="E60"/>
      <c r="F60"/>
      <c r="G60"/>
      <c r="H60" s="75">
        <f t="shared" si="0"/>
        <v>0</v>
      </c>
      <c r="I60"/>
      <c r="J60"/>
      <c r="U6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/>
    </row>
    <row r="61" spans="2:49" s="11" customFormat="1" ht="14.25" customHeight="1">
      <c r="E61"/>
      <c r="F61"/>
      <c r="G61"/>
      <c r="H61" s="75">
        <f t="shared" si="0"/>
        <v>0</v>
      </c>
      <c r="I61"/>
      <c r="J61"/>
      <c r="U61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/>
    </row>
    <row r="62" spans="2:49" s="11" customFormat="1" ht="14.25" customHeight="1">
      <c r="E62"/>
      <c r="F62"/>
      <c r="G62"/>
      <c r="H62" s="75">
        <f t="shared" si="0"/>
        <v>0</v>
      </c>
      <c r="I62"/>
      <c r="J62"/>
      <c r="U62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/>
    </row>
    <row r="63" spans="2:49" s="11" customFormat="1" ht="14.25" customHeight="1">
      <c r="E63"/>
      <c r="F63"/>
      <c r="G63"/>
      <c r="H63" s="75">
        <f t="shared" si="0"/>
        <v>0</v>
      </c>
      <c r="I63"/>
      <c r="J63"/>
      <c r="U63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/>
    </row>
    <row r="64" spans="2:49" s="11" customFormat="1" ht="14.25" customHeight="1">
      <c r="E64"/>
      <c r="F64"/>
      <c r="G64"/>
      <c r="H64" s="75">
        <f t="shared" si="0"/>
        <v>0</v>
      </c>
      <c r="I64"/>
      <c r="J64"/>
      <c r="U64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/>
    </row>
    <row r="65" spans="5:49" s="11" customFormat="1" ht="14.25" customHeight="1">
      <c r="E65"/>
      <c r="F65"/>
      <c r="G65"/>
      <c r="H65" s="75">
        <f t="shared" si="0"/>
        <v>0</v>
      </c>
      <c r="I65"/>
      <c r="J65"/>
      <c r="U65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/>
    </row>
    <row r="66" spans="5:49" s="11" customFormat="1" ht="14.25" customHeight="1">
      <c r="E66"/>
      <c r="F66"/>
      <c r="G66"/>
      <c r="H66" s="75">
        <f t="shared" si="0"/>
        <v>0</v>
      </c>
      <c r="I66"/>
      <c r="J66"/>
      <c r="U66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/>
    </row>
    <row r="67" spans="5:49" s="11" customFormat="1" ht="14.25" customHeight="1">
      <c r="E67"/>
      <c r="F67"/>
      <c r="G67"/>
      <c r="H67" s="75">
        <f t="shared" si="0"/>
        <v>0</v>
      </c>
      <c r="I67"/>
      <c r="J67"/>
      <c r="U67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/>
    </row>
    <row r="68" spans="5:49" s="11" customFormat="1" ht="14.25" customHeight="1">
      <c r="E68"/>
      <c r="F68"/>
      <c r="G68"/>
      <c r="H68" s="75">
        <f t="shared" si="0"/>
        <v>0</v>
      </c>
      <c r="I68"/>
      <c r="J68"/>
      <c r="U68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/>
    </row>
    <row r="69" spans="5:49" s="11" customFormat="1" ht="14.25" customHeight="1">
      <c r="E69"/>
      <c r="F69"/>
      <c r="G69"/>
      <c r="H69" s="75">
        <f t="shared" si="0"/>
        <v>0</v>
      </c>
      <c r="I69"/>
      <c r="J69"/>
      <c r="U69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/>
    </row>
    <row r="70" spans="5:49" s="11" customFormat="1" ht="14.25" customHeight="1">
      <c r="E70"/>
      <c r="F70"/>
      <c r="G70"/>
      <c r="H70" s="75">
        <f t="shared" si="0"/>
        <v>0</v>
      </c>
      <c r="I70"/>
      <c r="J70"/>
      <c r="U7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/>
    </row>
    <row r="71" spans="5:49" s="11" customFormat="1" ht="14.25" customHeight="1">
      <c r="E71"/>
      <c r="F71"/>
      <c r="G71"/>
      <c r="H71" s="75">
        <f t="shared" si="0"/>
        <v>0</v>
      </c>
      <c r="I71"/>
      <c r="J71"/>
      <c r="U71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/>
    </row>
    <row r="72" spans="5:49" s="11" customFormat="1" ht="14.25" customHeight="1">
      <c r="E72"/>
      <c r="F72"/>
      <c r="G72"/>
      <c r="H72" s="75">
        <f t="shared" si="0"/>
        <v>0</v>
      </c>
      <c r="I72"/>
      <c r="J72"/>
      <c r="U72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/>
    </row>
    <row r="73" spans="5:49" s="11" customFormat="1" ht="14.25" customHeight="1">
      <c r="E73"/>
      <c r="F73"/>
      <c r="G73"/>
      <c r="H73" s="75">
        <f t="shared" si="0"/>
        <v>0</v>
      </c>
      <c r="I73"/>
      <c r="J73"/>
      <c r="U73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/>
    </row>
    <row r="74" spans="5:49" s="11" customFormat="1" ht="14.25" customHeight="1">
      <c r="E74"/>
      <c r="F74"/>
      <c r="G74"/>
      <c r="H74" s="75">
        <f t="shared" si="0"/>
        <v>0</v>
      </c>
      <c r="I74"/>
      <c r="J74"/>
      <c r="U74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/>
    </row>
    <row r="75" spans="5:49" s="11" customFormat="1" ht="14.25" customHeight="1">
      <c r="E75"/>
      <c r="F75"/>
      <c r="G75"/>
      <c r="H75" s="75">
        <f t="shared" si="0"/>
        <v>0</v>
      </c>
      <c r="I75"/>
      <c r="J75"/>
      <c r="U75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/>
    </row>
    <row r="76" spans="5:49" s="11" customFormat="1" ht="14.25" customHeight="1">
      <c r="E76"/>
      <c r="F76"/>
      <c r="G76"/>
      <c r="H76" s="75">
        <f t="shared" si="0"/>
        <v>0</v>
      </c>
      <c r="I76"/>
      <c r="J76"/>
      <c r="U76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/>
    </row>
    <row r="77" spans="5:49" s="11" customFormat="1" ht="14.25" customHeight="1">
      <c r="E77"/>
      <c r="F77"/>
      <c r="G77"/>
      <c r="H77" s="75">
        <f t="shared" si="0"/>
        <v>0</v>
      </c>
      <c r="I77"/>
      <c r="J77"/>
      <c r="U77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/>
    </row>
    <row r="78" spans="5:49" s="11" customFormat="1" ht="14.25" customHeight="1">
      <c r="E78"/>
      <c r="F78"/>
      <c r="G78"/>
      <c r="H78" s="75">
        <f t="shared" si="0"/>
        <v>0</v>
      </c>
      <c r="I78"/>
      <c r="J78"/>
      <c r="U78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/>
    </row>
    <row r="79" spans="5:49" s="11" customFormat="1" ht="14.25" customHeight="1">
      <c r="E79"/>
      <c r="F79"/>
      <c r="G79"/>
      <c r="H79" s="75">
        <f t="shared" si="0"/>
        <v>0</v>
      </c>
      <c r="I79"/>
      <c r="J79"/>
      <c r="U79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/>
    </row>
    <row r="80" spans="5:49" s="11" customFormat="1" ht="14.25" customHeight="1">
      <c r="E80"/>
      <c r="F80"/>
      <c r="G80"/>
      <c r="H80" s="76"/>
      <c r="I80"/>
      <c r="J80"/>
      <c r="U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/>
    </row>
    <row r="81" spans="1:49" s="11" customFormat="1" ht="14.25" customHeight="1">
      <c r="E81"/>
      <c r="F81"/>
      <c r="G81"/>
      <c r="H81" s="75">
        <f>COUNTIF($H$50:$H$79,"&gt;=2")</f>
        <v>0</v>
      </c>
      <c r="I81"/>
      <c r="J81"/>
      <c r="U81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/>
    </row>
    <row r="82" spans="1:49" s="11" customFormat="1" ht="14.25" customHeight="1">
      <c r="E82"/>
      <c r="F82"/>
      <c r="G82"/>
      <c r="H82" s="76"/>
      <c r="I82"/>
      <c r="J82"/>
      <c r="U82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/>
    </row>
    <row r="83" spans="1:49" s="11" customFormat="1" ht="14.25" customHeight="1">
      <c r="E83"/>
      <c r="F83"/>
      <c r="G83"/>
      <c r="H83"/>
      <c r="I83"/>
      <c r="J83"/>
      <c r="U83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/>
    </row>
    <row r="84" spans="1:49" s="11" customFormat="1" ht="14.25" customHeight="1">
      <c r="E84"/>
      <c r="F84"/>
      <c r="G84"/>
      <c r="H84"/>
      <c r="I84"/>
      <c r="J84"/>
      <c r="U84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/>
    </row>
    <row r="85" spans="1:49" s="11" customFormat="1" ht="23.25" customHeight="1">
      <c r="E85"/>
      <c r="F85"/>
      <c r="G85"/>
      <c r="H85"/>
      <c r="I85"/>
      <c r="J85"/>
      <c r="U85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/>
    </row>
    <row r="86" spans="1:49" s="11" customFormat="1" ht="23.25" customHeight="1">
      <c r="E86"/>
      <c r="F86"/>
      <c r="G86"/>
      <c r="H86"/>
      <c r="I86"/>
      <c r="J86"/>
      <c r="U86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/>
    </row>
    <row r="87" spans="1:49" s="11" customFormat="1" ht="23.25" customHeight="1">
      <c r="E87"/>
      <c r="F87"/>
      <c r="G87"/>
      <c r="H87"/>
      <c r="I87"/>
      <c r="J87"/>
      <c r="U87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/>
    </row>
    <row r="88" spans="1:49" s="11" customFormat="1" ht="23.25" customHeight="1">
      <c r="E88"/>
      <c r="F88"/>
      <c r="G88"/>
      <c r="H88"/>
      <c r="I88"/>
      <c r="J88"/>
      <c r="U88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/>
    </row>
    <row r="89" spans="1:49" s="11" customFormat="1" ht="23.25" customHeight="1">
      <c r="E89"/>
      <c r="F89"/>
      <c r="G89"/>
      <c r="H89"/>
      <c r="I89"/>
      <c r="J89"/>
      <c r="U89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/>
    </row>
    <row r="90" spans="1:49" s="11" customFormat="1" ht="23.25" customHeight="1">
      <c r="E90"/>
      <c r="F90"/>
      <c r="G90"/>
      <c r="H90"/>
      <c r="I90"/>
      <c r="J90"/>
      <c r="U9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/>
    </row>
    <row r="91" spans="1:49" s="11" customFormat="1" ht="23.25" customHeight="1">
      <c r="E91"/>
      <c r="F91"/>
      <c r="G91"/>
      <c r="H91"/>
      <c r="I91"/>
      <c r="J91"/>
      <c r="K91"/>
      <c r="U91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/>
    </row>
    <row r="92" spans="1:49" s="11" customFormat="1" ht="23.25" customHeight="1">
      <c r="E92"/>
      <c r="F92"/>
      <c r="G92"/>
      <c r="H92"/>
      <c r="I92"/>
      <c r="J92"/>
      <c r="K92"/>
      <c r="U92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/>
    </row>
    <row r="93" spans="1:49" s="11" customFormat="1" ht="23.25" customHeight="1">
      <c r="E93"/>
      <c r="F93"/>
      <c r="G93"/>
      <c r="H93"/>
      <c r="I93"/>
      <c r="J93"/>
      <c r="K93"/>
      <c r="U93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/>
    </row>
    <row r="94" spans="1:49" s="11" customFormat="1" ht="23.25" customHeight="1">
      <c r="E94"/>
      <c r="F94"/>
      <c r="G94"/>
      <c r="H94"/>
      <c r="I94"/>
      <c r="J94"/>
      <c r="K94"/>
      <c r="U94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/>
    </row>
    <row r="95" spans="1:49" s="11" customFormat="1" ht="23.25" customHeight="1">
      <c r="E95"/>
      <c r="F95"/>
      <c r="G95"/>
      <c r="H95"/>
      <c r="I95"/>
      <c r="J95"/>
      <c r="K95"/>
      <c r="U95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/>
    </row>
    <row r="96" spans="1:49" ht="23.25" customHeight="1">
      <c r="A96" s="11"/>
      <c r="B96" s="11"/>
      <c r="C96" s="11"/>
      <c r="D96" s="11"/>
    </row>
    <row r="97" spans="1:9" ht="23.25" customHeight="1">
      <c r="A97" s="11"/>
      <c r="B97" s="11"/>
      <c r="C97" s="11"/>
      <c r="D97" s="11"/>
    </row>
    <row r="98" spans="1:9" ht="23.2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23.25" customHeight="1">
      <c r="A99" s="11"/>
      <c r="B99" s="11"/>
      <c r="C99" s="11"/>
      <c r="D99" s="11"/>
      <c r="E99" s="11"/>
      <c r="F99" s="11"/>
      <c r="G99" s="11"/>
      <c r="H99" s="11"/>
      <c r="I99" s="11"/>
    </row>
  </sheetData>
  <sheetProtection algorithmName="SHA-512" hashValue="XhFI26AOHmA79gSA8HUJHf/nZReqIvbDkr/8Tc/N2c5uZbBJcy+Ckoi9nIwLDFneTJ6FaCXW2eVdS09AVbHsFg==" saltValue="WaRT6PUxWSnCNbRvwh+Jhw==" spinCount="100000" sheet="1" objects="1" scenarios="1"/>
  <protectedRanges>
    <protectedRange sqref="B39:I44" name="範囲5"/>
    <protectedRange sqref="I3:O3 L1:R2 L4:R45" name="範囲4"/>
    <protectedRange sqref="I9:I38" name="範囲3"/>
    <protectedRange sqref="C9:F38" name="範囲2"/>
    <protectedRange sqref="D6:E6" name="範囲1_2_3_4_1"/>
  </protectedRanges>
  <mergeCells count="12">
    <mergeCell ref="K10:K17"/>
    <mergeCell ref="B7:B8"/>
    <mergeCell ref="C7:D7"/>
    <mergeCell ref="E7:E8"/>
    <mergeCell ref="F7:F8"/>
    <mergeCell ref="G7:H7"/>
    <mergeCell ref="I7:I8"/>
    <mergeCell ref="B1:I1"/>
    <mergeCell ref="B4:I4"/>
    <mergeCell ref="B6:C6"/>
    <mergeCell ref="D6:E6"/>
    <mergeCell ref="F6:I6"/>
  </mergeCells>
  <phoneticPr fontId="3"/>
  <conditionalFormatting sqref="H9:H38">
    <cfRule type="expression" dxfId="0" priority="1">
      <formula>COUNTIF($H$9:$H$38,H9)&gt;1</formula>
    </cfRule>
  </conditionalFormatting>
  <dataValidations count="8">
    <dataValidation type="list" allowBlank="1" showInputMessage="1" showErrorMessage="1" sqref="H9:H38">
      <formula1>INDIRECT($G9)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type="list" allowBlank="1" showInputMessage="1" showErrorMessage="1" sqref="G9:G38">
      <formula1>種目S</formula1>
    </dataValidation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M19 M11 C9:D38 D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B1:AM36"/>
  <sheetViews>
    <sheetView showGridLines="0" workbookViewId="0">
      <selection activeCell="D6" sqref="D6:G6"/>
    </sheetView>
  </sheetViews>
  <sheetFormatPr defaultRowHeight="22.5" customHeight="1"/>
  <cols>
    <col min="1" max="1" width="3.25" customWidth="1"/>
    <col min="2" max="2" width="4.75" customWidth="1"/>
    <col min="3" max="3" width="22.125" customWidth="1"/>
    <col min="4" max="4" width="16.25" customWidth="1"/>
    <col min="5" max="5" width="10.625" customWidth="1"/>
    <col min="6" max="6" width="16.25" customWidth="1"/>
    <col min="7" max="7" width="10.625" customWidth="1"/>
    <col min="8" max="8" width="3" customWidth="1"/>
    <col min="9" max="9" width="7.75" customWidth="1"/>
    <col min="10" max="11" width="10.25" customWidth="1"/>
    <col min="12" max="12" width="10.625" customWidth="1"/>
  </cols>
  <sheetData>
    <row r="1" spans="2:39" ht="22.5" customHeight="1">
      <c r="B1" s="124" t="s">
        <v>134</v>
      </c>
      <c r="C1" s="124"/>
      <c r="D1" s="124"/>
      <c r="E1" s="124"/>
      <c r="F1" s="124"/>
      <c r="G1" s="124"/>
      <c r="H1" s="31"/>
      <c r="I1" s="31"/>
      <c r="J1" s="31"/>
      <c r="K1" s="3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2:39" ht="15" customHeight="1">
      <c r="B2" s="40"/>
      <c r="C2" s="40"/>
      <c r="D2" s="40"/>
      <c r="E2" s="40"/>
      <c r="F2" s="40"/>
      <c r="G2" s="40"/>
      <c r="H2" s="23"/>
      <c r="I2" s="23"/>
      <c r="J2" s="23"/>
      <c r="K2" s="23"/>
      <c r="L2" s="23"/>
    </row>
    <row r="3" spans="2:39" ht="22.5" customHeight="1">
      <c r="B3" s="42"/>
      <c r="C3" s="42"/>
      <c r="D3" s="170" t="s">
        <v>56</v>
      </c>
      <c r="E3" s="171"/>
      <c r="F3" s="42"/>
      <c r="G3" s="28"/>
      <c r="I3" s="16"/>
      <c r="J3" s="16"/>
    </row>
    <row r="4" spans="2:39" ht="22.5" customHeight="1">
      <c r="B4" s="42"/>
      <c r="C4" s="42"/>
      <c r="D4" s="42"/>
      <c r="E4" s="42"/>
      <c r="F4" s="42"/>
      <c r="G4" s="42"/>
    </row>
    <row r="5" spans="2:39" ht="22.5" customHeight="1">
      <c r="B5" s="125" t="s">
        <v>145</v>
      </c>
      <c r="C5" s="179"/>
      <c r="D5" s="145" t="str">
        <f>IF(小学女子!$D$6="","",小学女子!$D$6)</f>
        <v/>
      </c>
      <c r="E5" s="146"/>
      <c r="F5" s="182" t="s">
        <v>127</v>
      </c>
      <c r="G5" s="183"/>
      <c r="I5" s="32"/>
      <c r="J5" s="69" t="s">
        <v>58</v>
      </c>
    </row>
    <row r="6" spans="2:39" ht="28.5" customHeight="1">
      <c r="B6" s="164" t="s">
        <v>7</v>
      </c>
      <c r="C6" s="165"/>
      <c r="D6" s="176"/>
      <c r="E6" s="177"/>
      <c r="F6" s="177"/>
      <c r="G6" s="178"/>
      <c r="I6" s="33"/>
      <c r="J6" s="69" t="s">
        <v>59</v>
      </c>
    </row>
    <row r="7" spans="2:39" ht="28.5" customHeight="1">
      <c r="B7" s="165" t="s">
        <v>92</v>
      </c>
      <c r="C7" s="166"/>
      <c r="D7" s="167"/>
      <c r="E7" s="168"/>
      <c r="F7" s="168"/>
      <c r="G7" s="169"/>
      <c r="H7" s="30"/>
      <c r="I7" s="29"/>
      <c r="J7" s="29"/>
      <c r="K7" s="29"/>
    </row>
    <row r="8" spans="2:39" ht="28.5" hidden="1" customHeight="1">
      <c r="B8" s="165" t="s">
        <v>94</v>
      </c>
      <c r="C8" s="166"/>
      <c r="D8" s="39" t="s">
        <v>124</v>
      </c>
      <c r="E8" s="180"/>
      <c r="F8" s="181"/>
      <c r="G8" s="43" t="s">
        <v>93</v>
      </c>
      <c r="H8" s="29"/>
      <c r="I8" s="29"/>
      <c r="J8" s="29"/>
    </row>
    <row r="9" spans="2:39" ht="28.5" hidden="1" customHeight="1">
      <c r="B9" s="165" t="s">
        <v>95</v>
      </c>
      <c r="C9" s="172"/>
      <c r="D9" s="173" t="str">
        <f>IF(D30="","",D31+E8*200)</f>
        <v/>
      </c>
      <c r="E9" s="174"/>
      <c r="F9" s="174"/>
      <c r="G9" s="175"/>
    </row>
    <row r="10" spans="2:39" ht="22.5" customHeight="1">
      <c r="B10" s="42"/>
      <c r="C10" s="42"/>
      <c r="D10" s="42"/>
      <c r="E10" s="42"/>
      <c r="F10" s="42"/>
      <c r="G10" s="42"/>
    </row>
    <row r="11" spans="2:39" ht="22.5" customHeight="1">
      <c r="B11" s="148" t="s">
        <v>46</v>
      </c>
      <c r="C11" s="149"/>
      <c r="D11" s="159" t="s">
        <v>52</v>
      </c>
      <c r="E11" s="159"/>
      <c r="F11" s="150" t="s">
        <v>53</v>
      </c>
      <c r="G11" s="151"/>
    </row>
    <row r="12" spans="2:39" ht="22.5" customHeight="1">
      <c r="B12" s="160" t="s">
        <v>40</v>
      </c>
      <c r="C12" s="99" t="s">
        <v>47</v>
      </c>
      <c r="D12" s="52"/>
      <c r="E12" s="53"/>
      <c r="F12" s="54" t="str">
        <f>IF(COUNTIF(小学女子!$G$9:$G$38,"小６以下Ｄ")=0,"",COUNTIF(小学女子!$G$9:$G$38,"小６以下Ｄ")/2)</f>
        <v/>
      </c>
      <c r="G12" s="51" t="s">
        <v>57</v>
      </c>
    </row>
    <row r="13" spans="2:39" ht="22.5" customHeight="1">
      <c r="B13" s="161"/>
      <c r="C13" s="100" t="s">
        <v>48</v>
      </c>
      <c r="D13" s="56"/>
      <c r="E13" s="57"/>
      <c r="F13" s="54" t="str">
        <f>IF(COUNTIF(小学女子!$G$9:$G$38,"小５以下Ｄ")=0,"",COUNTIF(小学女子!$G$9:$G$38,"小５以下Ｄ")/2)</f>
        <v/>
      </c>
      <c r="G13" s="55" t="s">
        <v>57</v>
      </c>
      <c r="K13" s="98"/>
    </row>
    <row r="14" spans="2:39" ht="22.5" customHeight="1">
      <c r="B14" s="161"/>
      <c r="C14" s="100" t="s">
        <v>49</v>
      </c>
      <c r="D14" s="56"/>
      <c r="E14" s="57"/>
      <c r="F14" s="54" t="str">
        <f>IF(COUNTIF(小学女子!$G$9:$G$38,"小４以下Ｄ")=0,"",COUNTIF(小学女子!$G$9:$G$38,"小４以下Ｄ")/2)</f>
        <v/>
      </c>
      <c r="G14" s="55" t="s">
        <v>57</v>
      </c>
    </row>
    <row r="15" spans="2:39" ht="22.5" customHeight="1">
      <c r="B15" s="161"/>
      <c r="C15" s="100" t="s">
        <v>50</v>
      </c>
      <c r="D15" s="56"/>
      <c r="E15" s="57"/>
      <c r="F15" s="54" t="str">
        <f>IF(COUNTIF(小学女子!$G$9:$G$38,"小３以下Ｄ")=0,"",COUNTIF(小学女子!$G$9:$G$38,"小３以下Ｄ")/2)</f>
        <v/>
      </c>
      <c r="G15" s="55" t="s">
        <v>57</v>
      </c>
    </row>
    <row r="16" spans="2:39" ht="22.5" customHeight="1">
      <c r="B16" s="161"/>
      <c r="C16" s="100" t="s">
        <v>90</v>
      </c>
      <c r="D16" s="56"/>
      <c r="E16" s="57"/>
      <c r="F16" s="54" t="str">
        <f>IF(COUNTIF(小学女子!$G$9:$G$38,"小２以下Ｄ")=0,"",COUNTIF(小学女子!$G$9:$G$38,"小２以下Ｄ")/2)</f>
        <v/>
      </c>
      <c r="G16" s="55" t="s">
        <v>57</v>
      </c>
    </row>
    <row r="17" spans="2:12" ht="22.5" customHeight="1">
      <c r="B17" s="161"/>
      <c r="C17" s="101" t="s">
        <v>91</v>
      </c>
      <c r="D17" s="56"/>
      <c r="E17" s="57"/>
      <c r="F17" s="54" t="str">
        <f>IF(COUNTIF(小学女子!$G$9:$G$38,"小１以下Ｄ")=0,"",COUNTIF(小学女子!$G$9:$G$38,"小１以下Ｄ")/2)</f>
        <v/>
      </c>
      <c r="G17" s="55" t="s">
        <v>57</v>
      </c>
    </row>
    <row r="18" spans="2:12" ht="22.5" customHeight="1">
      <c r="B18" s="161"/>
      <c r="C18" s="99"/>
      <c r="D18" s="56"/>
      <c r="E18" s="57"/>
      <c r="F18" s="91"/>
      <c r="G18" s="92"/>
    </row>
    <row r="19" spans="2:12" ht="22.5" customHeight="1">
      <c r="B19" s="161"/>
      <c r="C19" s="100"/>
      <c r="D19" s="56"/>
      <c r="E19" s="57"/>
      <c r="F19" s="91"/>
      <c r="G19" s="92"/>
    </row>
    <row r="20" spans="2:12" ht="22.5" customHeight="1">
      <c r="B20" s="162"/>
      <c r="C20" s="101"/>
      <c r="D20" s="60"/>
      <c r="E20" s="59"/>
      <c r="F20" s="93"/>
      <c r="G20" s="92"/>
    </row>
    <row r="21" spans="2:12" ht="22.5" customHeight="1">
      <c r="B21" s="160" t="s">
        <v>42</v>
      </c>
      <c r="C21" s="99" t="s">
        <v>138</v>
      </c>
      <c r="D21" s="77" t="str">
        <f>IF(COUNTIF(小・中学男子!$G$9:$G$38,"小６以下Ｓ")=0,"",COUNTIF(小・中学男子!$G$9:$G$38,"小６以下Ｓ"))</f>
        <v/>
      </c>
      <c r="E21" s="51" t="s">
        <v>51</v>
      </c>
      <c r="F21" s="52"/>
      <c r="G21" s="53"/>
    </row>
    <row r="22" spans="2:12" ht="22.5" customHeight="1">
      <c r="B22" s="161"/>
      <c r="C22" s="100" t="s">
        <v>139</v>
      </c>
      <c r="D22" s="54" t="str">
        <f>IF(COUNTIF(小・中学男子!$G$9:$G$38,"小５以下Ｓ")=0,"",COUNTIF(小・中学男子!$G$9:$G$38,"小５以下Ｓ"))</f>
        <v/>
      </c>
      <c r="E22" s="55" t="s">
        <v>51</v>
      </c>
      <c r="F22" s="56"/>
      <c r="G22" s="57"/>
    </row>
    <row r="23" spans="2:12" ht="22.5" customHeight="1">
      <c r="B23" s="161"/>
      <c r="C23" s="100" t="s">
        <v>140</v>
      </c>
      <c r="D23" s="54" t="str">
        <f>IF(COUNTIF(小・中学男子!$G$9:$G$38,"小４以下Ｓ")=0,"",COUNTIF(小・中学男子!$G$9:$G$38,"小４以下Ｓ"))</f>
        <v/>
      </c>
      <c r="E23" s="55" t="s">
        <v>51</v>
      </c>
      <c r="F23" s="56"/>
      <c r="G23" s="57"/>
    </row>
    <row r="24" spans="2:12" ht="22.5" customHeight="1">
      <c r="B24" s="161"/>
      <c r="C24" s="100" t="s">
        <v>141</v>
      </c>
      <c r="D24" s="54" t="str">
        <f>IF(COUNTIF(小・中学男子!$G$9:$G$38,"小３以下Ｓ")=0,"",COUNTIF(小・中学男子!$G$9:$G$38,"小３以下Ｓ"))</f>
        <v/>
      </c>
      <c r="E24" s="55" t="s">
        <v>51</v>
      </c>
      <c r="F24" s="56"/>
      <c r="G24" s="57"/>
    </row>
    <row r="25" spans="2:12" ht="22.5" customHeight="1">
      <c r="B25" s="161"/>
      <c r="C25" s="100" t="s">
        <v>142</v>
      </c>
      <c r="D25" s="54" t="str">
        <f>IF(COUNTIF(小・中学男子!$G$9:$G$38,"小２以下Ｓ")=0,"",COUNTIF(小・中学男子!$G$9:$G$38,"小２以下Ｓ"))</f>
        <v/>
      </c>
      <c r="E25" s="55" t="s">
        <v>51</v>
      </c>
      <c r="F25" s="56"/>
      <c r="G25" s="57"/>
    </row>
    <row r="26" spans="2:12" ht="22.5" customHeight="1">
      <c r="B26" s="161"/>
      <c r="C26" s="101" t="s">
        <v>91</v>
      </c>
      <c r="D26" s="78" t="str">
        <f>IF(COUNTIF(小・中学男子!$G$9:$G$38,"小１以下Ｓ")=0,"",COUNTIF(小・中学男子!$G$9:$G$38,"小１以下Ｓ"))</f>
        <v/>
      </c>
      <c r="E26" s="58" t="s">
        <v>51</v>
      </c>
      <c r="F26" s="56"/>
      <c r="G26" s="57"/>
    </row>
    <row r="27" spans="2:12" ht="22.5" customHeight="1">
      <c r="B27" s="161"/>
      <c r="C27" s="99" t="s">
        <v>143</v>
      </c>
      <c r="D27" s="50" t="str">
        <f>IF(COUNTIF(小・中学男子!$G$9:$G$38,"中３以下S")=0,"",COUNTIF(小・中学男子!$G$9:$G$38,"中３以下S"))</f>
        <v/>
      </c>
      <c r="E27" s="55" t="s">
        <v>51</v>
      </c>
      <c r="F27" s="50" t="str">
        <f>IF(COUNTIF(中学女子!$G$9:$G$38,"中３以下S")=0,"",COUNTIF(中学女子!$G$9:$G$38,"中３以下S"))</f>
        <v/>
      </c>
      <c r="G27" s="51" t="s">
        <v>51</v>
      </c>
    </row>
    <row r="28" spans="2:12" ht="22.5" customHeight="1">
      <c r="B28" s="161"/>
      <c r="C28" s="100" t="s">
        <v>142</v>
      </c>
      <c r="D28" s="78" t="str">
        <f>IF(COUNTIF(小・中学男子!$G$9:$G$38,"中２以下S")=0,"",COUNTIF(小・中学男子!$G$9:$G$38,"中２以下S"))</f>
        <v/>
      </c>
      <c r="E28" s="55" t="s">
        <v>51</v>
      </c>
      <c r="F28" s="54" t="str">
        <f>IF(COUNTIF(中学女子!$G$9:$G$38,"中２以下S")=0,"",COUNTIF(中学女子!$G$9:$G$38,"中２以下S"))</f>
        <v/>
      </c>
      <c r="G28" s="55" t="s">
        <v>51</v>
      </c>
    </row>
    <row r="29" spans="2:12" ht="22.5" customHeight="1">
      <c r="B29" s="162"/>
      <c r="C29" s="101" t="s">
        <v>144</v>
      </c>
      <c r="D29" s="78" t="str">
        <f>IF(COUNTIF(小・中学男子!$G$9:$G$38,"中１S")=0,"",COUNTIF(小・中学男子!$G$9:$G$38,"中１S"))</f>
        <v/>
      </c>
      <c r="E29" s="55" t="s">
        <v>51</v>
      </c>
      <c r="F29" s="94" t="str">
        <f>IF(COUNTIF(中学女子!$G$9:$G$38,"中１S")=0,"",COUNTIF(中学女子!$G$9:$G$38,"中１S"))</f>
        <v/>
      </c>
      <c r="G29" s="58" t="s">
        <v>51</v>
      </c>
    </row>
    <row r="30" spans="2:12" ht="22.5" customHeight="1">
      <c r="B30" s="148" t="s">
        <v>54</v>
      </c>
      <c r="C30" s="155"/>
      <c r="D30" s="156" t="str">
        <f>IF(SUM(D12:D20,F12:F20)*2+SUM(D21:D29,F21:F29)=0,"",SUM(D12:D20,F12:F20)*2+SUM(D21:D29,F21:F29))</f>
        <v/>
      </c>
      <c r="E30" s="157"/>
      <c r="F30" s="157"/>
      <c r="G30" s="158"/>
    </row>
    <row r="31" spans="2:12" ht="27" customHeight="1">
      <c r="B31" s="148" t="s">
        <v>55</v>
      </c>
      <c r="C31" s="155"/>
      <c r="D31" s="152" t="str">
        <f>IF(D30="","",D30*500)</f>
        <v/>
      </c>
      <c r="E31" s="153"/>
      <c r="F31" s="153"/>
      <c r="G31" s="154"/>
    </row>
    <row r="32" spans="2:12" ht="35.25" customHeight="1">
      <c r="B32" s="163"/>
      <c r="C32" s="163"/>
      <c r="D32" s="163"/>
      <c r="E32" s="163"/>
      <c r="F32" s="163"/>
      <c r="G32" s="163"/>
      <c r="H32" s="8"/>
      <c r="I32" s="8"/>
      <c r="J32" s="8"/>
      <c r="K32" s="8"/>
      <c r="L32" s="8"/>
    </row>
    <row r="33" spans="2:12" ht="29.25" customHeight="1">
      <c r="B33" s="147"/>
      <c r="C33" s="147"/>
      <c r="D33" s="147"/>
      <c r="E33" s="147"/>
      <c r="F33" s="147"/>
      <c r="G33" s="147"/>
      <c r="H33" s="8"/>
      <c r="I33" s="8"/>
      <c r="J33" s="8"/>
      <c r="K33" s="8"/>
      <c r="L33" s="8"/>
    </row>
    <row r="34" spans="2:12" ht="22.5" customHeight="1">
      <c r="B34" s="147"/>
      <c r="C34" s="147"/>
      <c r="D34" s="147"/>
      <c r="E34" s="147"/>
      <c r="F34" s="147"/>
      <c r="G34" s="147"/>
      <c r="H34" s="8"/>
      <c r="I34" s="8"/>
      <c r="J34" s="8"/>
      <c r="K34" s="8"/>
      <c r="L34" s="8"/>
    </row>
    <row r="35" spans="2:12" ht="28.5" customHeight="1">
      <c r="B35" s="147"/>
      <c r="C35" s="147"/>
      <c r="D35" s="147"/>
      <c r="E35" s="147"/>
      <c r="F35" s="147"/>
      <c r="G35" s="147"/>
      <c r="H35" s="8"/>
      <c r="I35" s="8"/>
      <c r="J35" s="8"/>
    </row>
    <row r="36" spans="2:12" ht="22.5" customHeight="1">
      <c r="B36" s="147"/>
      <c r="C36" s="147"/>
      <c r="D36" s="147"/>
      <c r="E36" s="147"/>
      <c r="F36" s="147"/>
      <c r="G36" s="147"/>
    </row>
  </sheetData>
  <sheetProtection algorithmName="SHA-512" hashValue="+dM/S+1J7E92dJVG/+x68fczrYUabEODXXu5uXTKhnm3ERHPuGE8P/RVDd+uGqHXcN9L4D6Ybmrlhy8aW9FwSA==" saltValue="CSdoD5w2BCWVkJt8nullQg==" spinCount="100000" sheet="1" objects="1" scenarios="1"/>
  <protectedRanges>
    <protectedRange sqref="D6:G7" name="範囲1_5"/>
    <protectedRange sqref="E8:G8" name="範囲2"/>
    <protectedRange sqref="I1:Q31" name="範囲3"/>
    <protectedRange sqref="A32:XFD72" name="範囲4"/>
    <protectedRange sqref="D5:E5" name="範囲1_2_3_4"/>
  </protectedRanges>
  <mergeCells count="28">
    <mergeCell ref="B9:C9"/>
    <mergeCell ref="D9:G9"/>
    <mergeCell ref="D6:G6"/>
    <mergeCell ref="B5:C5"/>
    <mergeCell ref="B8:C8"/>
    <mergeCell ref="E8:F8"/>
    <mergeCell ref="D5:E5"/>
    <mergeCell ref="F5:G5"/>
    <mergeCell ref="B1:G1"/>
    <mergeCell ref="B6:C6"/>
    <mergeCell ref="B7:C7"/>
    <mergeCell ref="D7:G7"/>
    <mergeCell ref="D3:E3"/>
    <mergeCell ref="B34:G34"/>
    <mergeCell ref="B35:G35"/>
    <mergeCell ref="B36:G36"/>
    <mergeCell ref="B33:G33"/>
    <mergeCell ref="B11:C11"/>
    <mergeCell ref="F11:G11"/>
    <mergeCell ref="D31:G31"/>
    <mergeCell ref="B30:C30"/>
    <mergeCell ref="B31:C31"/>
    <mergeCell ref="D30:G30"/>
    <mergeCell ref="D11:E11"/>
    <mergeCell ref="B21:B29"/>
    <mergeCell ref="B12:B20"/>
    <mergeCell ref="B32:C32"/>
    <mergeCell ref="D32:G32"/>
  </mergeCells>
  <phoneticPr fontId="3"/>
  <dataValidations count="1">
    <dataValidation imeMode="hiragana" allowBlank="1" showInputMessage="1" showErrorMessage="1" sqref="E7:G7 D5:D7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DDE"/>
  </sheetPr>
  <dimension ref="B1:AI9"/>
  <sheetViews>
    <sheetView workbookViewId="0">
      <selection activeCell="B2" sqref="B2"/>
    </sheetView>
  </sheetViews>
  <sheetFormatPr defaultRowHeight="13.5"/>
  <cols>
    <col min="1" max="1" width="2.875" customWidth="1"/>
    <col min="2" max="2" width="16.5" customWidth="1"/>
    <col min="3" max="20" width="6.375" customWidth="1"/>
  </cols>
  <sheetData>
    <row r="1" spans="2:35" s="112" customFormat="1" ht="14.25">
      <c r="B1" s="108" t="s">
        <v>146</v>
      </c>
      <c r="C1" s="110" t="str">
        <f>"GD6"</f>
        <v>GD6</v>
      </c>
      <c r="D1" s="110" t="str">
        <f>"GD5"</f>
        <v>GD5</v>
      </c>
      <c r="E1" s="110" t="str">
        <f>"GD4"</f>
        <v>GD4</v>
      </c>
      <c r="F1" s="110" t="str">
        <f>"GD3"</f>
        <v>GD3</v>
      </c>
      <c r="G1" s="110" t="str">
        <f>"GD2"</f>
        <v>GD2</v>
      </c>
      <c r="H1" s="110" t="str">
        <f>"GD1"</f>
        <v>GD1</v>
      </c>
      <c r="I1" s="109" t="str">
        <f>"BS6"</f>
        <v>BS6</v>
      </c>
      <c r="J1" s="109" t="str">
        <f>"BS5"</f>
        <v>BS5</v>
      </c>
      <c r="K1" s="109" t="str">
        <f>"BS4"</f>
        <v>BS4</v>
      </c>
      <c r="L1" s="109" t="str">
        <f>"BS3"</f>
        <v>BS3</v>
      </c>
      <c r="M1" s="109" t="str">
        <f>"BS2"</f>
        <v>BS2</v>
      </c>
      <c r="N1" s="109" t="str">
        <f>"BS1"</f>
        <v>BS1</v>
      </c>
      <c r="O1" s="119" t="s">
        <v>150</v>
      </c>
      <c r="P1" s="119" t="s">
        <v>151</v>
      </c>
      <c r="Q1" s="119" t="s">
        <v>152</v>
      </c>
      <c r="R1" s="120" t="s">
        <v>153</v>
      </c>
      <c r="S1" s="120" t="s">
        <v>154</v>
      </c>
      <c r="T1" s="120" t="s">
        <v>155</v>
      </c>
      <c r="U1" s="111" t="s">
        <v>147</v>
      </c>
      <c r="V1" s="111" t="s">
        <v>148</v>
      </c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2:35" s="112" customFormat="1" ht="27.6" customHeight="1">
      <c r="B2" s="121" t="str">
        <f>総括表!D5</f>
        <v/>
      </c>
      <c r="C2" s="122" t="str">
        <f>総括表!F12</f>
        <v/>
      </c>
      <c r="D2" s="122" t="str">
        <f>総括表!F13</f>
        <v/>
      </c>
      <c r="E2" s="122" t="str">
        <f>総括表!F14</f>
        <v/>
      </c>
      <c r="F2" s="122" t="str">
        <f>総括表!F15</f>
        <v/>
      </c>
      <c r="G2" s="122" t="str">
        <f>総括表!F16</f>
        <v/>
      </c>
      <c r="H2" s="122" t="str">
        <f>総括表!F17</f>
        <v/>
      </c>
      <c r="I2" s="122" t="str">
        <f>総括表!D21</f>
        <v/>
      </c>
      <c r="J2" s="122" t="str">
        <f>総括表!D22</f>
        <v/>
      </c>
      <c r="K2" s="122" t="str">
        <f>総括表!D23</f>
        <v/>
      </c>
      <c r="L2" s="122" t="str">
        <f>総括表!D24</f>
        <v/>
      </c>
      <c r="M2" s="122" t="str">
        <f>総括表!D25</f>
        <v/>
      </c>
      <c r="N2" s="122" t="str">
        <f>総括表!D26</f>
        <v/>
      </c>
      <c r="O2" s="122" t="str">
        <f>総括表!D27</f>
        <v/>
      </c>
      <c r="P2" s="122" t="str">
        <f>総括表!D28</f>
        <v/>
      </c>
      <c r="Q2" s="122" t="str">
        <f>総括表!D29</f>
        <v/>
      </c>
      <c r="R2" s="122" t="str">
        <f>総括表!F27</f>
        <v/>
      </c>
      <c r="S2" s="122" t="str">
        <f>総括表!F28</f>
        <v/>
      </c>
      <c r="T2" s="122" t="str">
        <f>総括表!F29</f>
        <v/>
      </c>
      <c r="U2" s="121" t="str">
        <f>総括表!D30</f>
        <v/>
      </c>
      <c r="V2" s="123" t="str">
        <f>総括表!D31</f>
        <v/>
      </c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</row>
    <row r="3" spans="2:35" s="112" customFormat="1"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</row>
    <row r="4" spans="2:35" s="112" customFormat="1"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</row>
    <row r="5" spans="2:35" s="112" customFormat="1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</row>
    <row r="6" spans="2:35" s="112" customFormat="1" ht="17.25">
      <c r="C6" s="116"/>
      <c r="D6" s="116"/>
      <c r="E6" s="116"/>
      <c r="F6" s="114"/>
      <c r="G6" s="115" t="s">
        <v>149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4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</row>
    <row r="7" spans="2:35" s="112" customFormat="1" ht="12.95" customHeight="1">
      <c r="C7" s="117"/>
      <c r="D7" s="117"/>
      <c r="E7" s="117"/>
      <c r="F7" s="114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4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</row>
    <row r="8" spans="2:35" s="112" customFormat="1" ht="12.95" customHeight="1"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</row>
    <row r="9" spans="2:35" s="112" customFormat="1">
      <c r="X9" s="113"/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3"/>
      <c r="AE9" s="118">
        <v>0</v>
      </c>
      <c r="AF9" s="118">
        <v>0</v>
      </c>
      <c r="AG9" s="118">
        <v>0</v>
      </c>
      <c r="AH9" s="118">
        <v>0</v>
      </c>
      <c r="AI9" s="118">
        <v>0</v>
      </c>
    </row>
  </sheetData>
  <sheetProtection algorithmName="SHA-512" hashValue="3uaoo83E6HzAPskvc0lFD13m8v/Apj8B77F0s9whDXOSb8HeQn09HWcYZFD5W8hzk7Ldaxkfhp5EiEyXurSY1Q==" saltValue="ZJ+vLcTm2JPzVpG3BVaNmg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46</vt:i4>
      </vt:variant>
    </vt:vector>
  </HeadingPairs>
  <TitlesOfParts>
    <vt:vector size="51" baseType="lpstr">
      <vt:lpstr>小学女子</vt:lpstr>
      <vt:lpstr>小・中学男子</vt:lpstr>
      <vt:lpstr>中学女子</vt:lpstr>
      <vt:lpstr>総括表</vt:lpstr>
      <vt:lpstr>集計用</vt:lpstr>
      <vt:lpstr>小・中学男子!Print_Area</vt:lpstr>
      <vt:lpstr>小学女子!Print_Area</vt:lpstr>
      <vt:lpstr>総括表!Print_Area</vt:lpstr>
      <vt:lpstr>中学女子!Print_Area</vt:lpstr>
      <vt:lpstr>中学女子!種目3</vt:lpstr>
      <vt:lpstr>種目3</vt:lpstr>
      <vt:lpstr>中学女子!種目D</vt:lpstr>
      <vt:lpstr>種目D</vt:lpstr>
      <vt:lpstr>中学女子!種目S</vt:lpstr>
      <vt:lpstr>種目S</vt:lpstr>
      <vt:lpstr>中学女子!小１以下D</vt:lpstr>
      <vt:lpstr>小１以下D</vt:lpstr>
      <vt:lpstr>中学女子!小１以下S</vt:lpstr>
      <vt:lpstr>小１以下S</vt:lpstr>
      <vt:lpstr>中学女子!小２以下D</vt:lpstr>
      <vt:lpstr>小２以下D</vt:lpstr>
      <vt:lpstr>中学女子!小２以下S</vt:lpstr>
      <vt:lpstr>小２以下S</vt:lpstr>
      <vt:lpstr>中学女子!小３以下Ｄ</vt:lpstr>
      <vt:lpstr>小３以下Ｄ</vt:lpstr>
      <vt:lpstr>中学女子!小３以下Ｓ</vt:lpstr>
      <vt:lpstr>小３以下Ｓ</vt:lpstr>
      <vt:lpstr>中学女子!小４以下Ｄ</vt:lpstr>
      <vt:lpstr>小４以下Ｄ</vt:lpstr>
      <vt:lpstr>中学女子!小４以下Ｓ</vt:lpstr>
      <vt:lpstr>小４以下Ｓ</vt:lpstr>
      <vt:lpstr>中学女子!小５以下Ｄ</vt:lpstr>
      <vt:lpstr>小５以下Ｄ</vt:lpstr>
      <vt:lpstr>中学女子!小５以下Ｓ</vt:lpstr>
      <vt:lpstr>小５以下Ｓ</vt:lpstr>
      <vt:lpstr>中学女子!小６以下Ｄ</vt:lpstr>
      <vt:lpstr>小６以下Ｄ</vt:lpstr>
      <vt:lpstr>中学女子!小６以下S</vt:lpstr>
      <vt:lpstr>小６以下S</vt:lpstr>
      <vt:lpstr>中学女子!中１D</vt:lpstr>
      <vt:lpstr>中１D</vt:lpstr>
      <vt:lpstr>中学女子!中１Ｓ</vt:lpstr>
      <vt:lpstr>中１Ｓ</vt:lpstr>
      <vt:lpstr>中学女子!中２以下D</vt:lpstr>
      <vt:lpstr>中２以下D</vt:lpstr>
      <vt:lpstr>中学女子!中２以下Ｓ</vt:lpstr>
      <vt:lpstr>中２以下Ｓ</vt:lpstr>
      <vt:lpstr>中学女子!中３以下D</vt:lpstr>
      <vt:lpstr>中３以下D</vt:lpstr>
      <vt:lpstr>中学女子!中３以下S</vt:lpstr>
      <vt:lpstr>中３以下S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ume</cp:lastModifiedBy>
  <cp:lastPrinted>2020-03-16T06:51:31Z</cp:lastPrinted>
  <dcterms:created xsi:type="dcterms:W3CDTF">2019-11-05T22:58:46Z</dcterms:created>
  <dcterms:modified xsi:type="dcterms:W3CDTF">2022-08-23T03:00:20Z</dcterms:modified>
</cp:coreProperties>
</file>