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\\LS220D851\濱田Office\大会データ\春季大会\R4\HP用\"/>
    </mc:Choice>
  </mc:AlternateContent>
  <xr:revisionPtr revIDLastSave="0" documentId="13_ncr:1_{4CCDFA5E-FC56-4D93-8A2E-C1BEEE2DB0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男　子" sheetId="4" r:id="rId1"/>
    <sheet name="女　子" sheetId="2" r:id="rId2"/>
    <sheet name="中学女子" sheetId="5" r:id="rId3"/>
    <sheet name="総括表" sheetId="3" r:id="rId4"/>
    <sheet name="集計用" sheetId="6" r:id="rId5"/>
  </sheets>
  <definedNames>
    <definedName name="_xlnm.Print_Area" localSheetId="1">'女　子'!$B$1:$I$38</definedName>
    <definedName name="_xlnm.Print_Area" localSheetId="3">総括表!$B$1:$D$31</definedName>
    <definedName name="_xlnm.Print_Area" localSheetId="0">'男　子'!$B$1:$I$38</definedName>
    <definedName name="_xlnm.Print_Area" localSheetId="2">中学女子!$A$1:$I$38</definedName>
    <definedName name="種目3">'男　子'!$Z$5:$Z$14</definedName>
    <definedName name="種目D">'男　子'!$Z$5:$Z$14</definedName>
    <definedName name="種目S">'男　子'!$AA$5:$AA$14</definedName>
    <definedName name="小１以下D">'男　子'!$AH$5:$AH$15</definedName>
    <definedName name="小１以下S">'男　子'!$AQ$5:$AQ$15</definedName>
    <definedName name="小２S">'男　子'!$AP$5:$AP$15</definedName>
    <definedName name="小２以下D">'男　子'!$AG$5:$AG$15</definedName>
    <definedName name="小３Ｓ">'男　子'!$AO$5:$AO$15</definedName>
    <definedName name="小３以下Ｄ">'男　子'!$AF$5:$AF$15</definedName>
    <definedName name="小４Ｓ">'男　子'!$AN$5:$AN$15</definedName>
    <definedName name="小４以下Ｄ">'男　子'!$AE$5:$AE$15</definedName>
    <definedName name="小５Ｓ">'男　子'!$AM$5:$AM$15</definedName>
    <definedName name="小５以下Ｄ">'男　子'!$AD$5:$AD$15</definedName>
    <definedName name="小６S">'男　子'!$AL$5:$AL$15</definedName>
    <definedName name="小６以下Ｄ">'男　子'!$AC$5:$AC$15</definedName>
    <definedName name="中１D">'男　子'!$AK$5:$AK$15</definedName>
    <definedName name="中１Ｓ">'男　子'!$AK$5:$AK$15</definedName>
    <definedName name="中２Ｓ">'男　子'!$AJ$5:$AJ$15</definedName>
    <definedName name="中２以下D">'男　子'!$AJ$5:$AJ$15</definedName>
    <definedName name="中３S">'男　子'!$AI$5:$AI$15</definedName>
    <definedName name="中３以下D">'男　子'!$AI$5:$AI$15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" i="6" l="1"/>
  <c r="S2" i="6"/>
  <c r="R2" i="6"/>
  <c r="Q2" i="6"/>
  <c r="P2" i="6"/>
  <c r="O2" i="6"/>
  <c r="N2" i="6"/>
  <c r="M2" i="6"/>
  <c r="L2" i="6"/>
  <c r="K2" i="6"/>
  <c r="J2" i="6"/>
  <c r="I2" i="6"/>
  <c r="H2" i="6"/>
  <c r="G2" i="6"/>
  <c r="F2" i="6"/>
  <c r="E2" i="6"/>
  <c r="D2" i="6"/>
  <c r="C2" i="6"/>
  <c r="Q2" i="3"/>
  <c r="P2" i="3"/>
  <c r="O2" i="3"/>
  <c r="C29" i="3"/>
  <c r="C28" i="3"/>
  <c r="C27" i="3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C5" i="3"/>
  <c r="H2" i="3" s="1"/>
  <c r="D6" i="2"/>
  <c r="Y2" i="3"/>
  <c r="X2" i="3"/>
  <c r="V2" i="3"/>
  <c r="U2" i="3"/>
  <c r="T2" i="3"/>
  <c r="S2" i="3"/>
  <c r="R2" i="3"/>
  <c r="C19" i="3"/>
  <c r="C18" i="3"/>
  <c r="C16" i="3"/>
  <c r="C15" i="3"/>
  <c r="C14" i="3"/>
  <c r="C13" i="3"/>
  <c r="C12" i="3"/>
  <c r="Z2" i="3"/>
  <c r="W2" i="3"/>
  <c r="N2" i="3"/>
  <c r="M2" i="3"/>
  <c r="L2" i="3"/>
  <c r="K2" i="3"/>
  <c r="J2" i="3"/>
  <c r="I2" i="3"/>
  <c r="B2" i="6" l="1"/>
  <c r="U2" i="6"/>
  <c r="V2" i="6" s="1"/>
  <c r="AA2" i="3"/>
  <c r="AB2" i="3" s="1"/>
  <c r="H81" i="5"/>
  <c r="K10" i="5" s="1"/>
  <c r="C26" i="3"/>
  <c r="C25" i="3"/>
  <c r="C24" i="3"/>
  <c r="C23" i="3"/>
  <c r="C22" i="3"/>
  <c r="C21" i="3"/>
  <c r="C20" i="3"/>
  <c r="C17" i="3"/>
  <c r="C30" i="3" l="1"/>
  <c r="C31" i="3" s="1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C9" i="3" l="1"/>
  <c r="H81" i="2"/>
  <c r="K10" i="2" s="1"/>
  <c r="H81" i="4"/>
  <c r="K10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平岡</author>
  </authors>
  <commentList>
    <comment ref="G9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ゴシック"/>
            <family val="3"/>
            <charset val="128"/>
          </rPr>
          <t>小学六年Ｓは　601～
小学五年Ｓは　501～
小学四年Ｓは　401～
小学三年Ｓは　301～
小学二年Ｓは　201～
小学一年以下Ｓは　101～
中学三年Ｓは T101～
中学二年Ｓは T201～
中学一年Ｓは T101～
　の順に入力してください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平岡</author>
    <author>hiraokateruhiro</author>
  </authors>
  <commentList>
    <comment ref="G9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小六以下Ｄは　60１～
小五以下Ｄは　501～
小四以下Ｄは　401～
小三以下Ｄは　301～
小二以下Dは　201～
小一以下Dは　101～
　の順に入力してください
</t>
        </r>
      </text>
    </comment>
    <comment ref="H9" authorId="1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学年に応じた数値を強い順に記入
Ｄはペアを同じ数値で記入
人数制限なし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平岡</author>
  </authors>
  <commentList>
    <comment ref="G9" authorId="0" shapeId="0" xr:uid="{FD3D1819-FA49-43A4-BD3A-01F389EEDF55}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
中学三年Ｓは T301～
中学二年Ｓは T201～
中学一年Ｓは T101～
　の順に入力してください</t>
        </r>
      </text>
    </comment>
  </commentList>
</comments>
</file>

<file path=xl/sharedStrings.xml><?xml version="1.0" encoding="utf-8"?>
<sst xmlns="http://schemas.openxmlformats.org/spreadsheetml/2006/main" count="393" uniqueCount="168">
  <si>
    <t>所属名</t>
    <rPh sb="0" eb="3">
      <t>ショゾクメイ</t>
    </rPh>
    <phoneticPr fontId="4"/>
  </si>
  <si>
    <t>番号</t>
    <rPh sb="0" eb="2">
      <t>バンゴウ</t>
    </rPh>
    <phoneticPr fontId="4"/>
  </si>
  <si>
    <t>選手名</t>
    <rPh sb="0" eb="1">
      <t>セン</t>
    </rPh>
    <rPh sb="1" eb="2">
      <t>テ</t>
    </rPh>
    <rPh sb="2" eb="3">
      <t>ナ</t>
    </rPh>
    <phoneticPr fontId="4"/>
  </si>
  <si>
    <t>氏</t>
    <rPh sb="0" eb="1">
      <t>シ</t>
    </rPh>
    <phoneticPr fontId="4"/>
  </si>
  <si>
    <t>名</t>
    <rPh sb="0" eb="1">
      <t>メイ</t>
    </rPh>
    <phoneticPr fontId="4"/>
  </si>
  <si>
    <t>学年</t>
    <rPh sb="0" eb="2">
      <t>ガクネン</t>
    </rPh>
    <phoneticPr fontId="4"/>
  </si>
  <si>
    <t>種目</t>
    <rPh sb="0" eb="2">
      <t>シュモク</t>
    </rPh>
    <phoneticPr fontId="4"/>
  </si>
  <si>
    <t>備考</t>
    <rPh sb="0" eb="2">
      <t>ビコウ</t>
    </rPh>
    <phoneticPr fontId="3"/>
  </si>
  <si>
    <t>例1</t>
    <rPh sb="0" eb="1">
      <t>レイ</t>
    </rPh>
    <phoneticPr fontId="4"/>
  </si>
  <si>
    <t>鹿児島</t>
    <rPh sb="0" eb="3">
      <t>カゴシマ</t>
    </rPh>
    <phoneticPr fontId="4"/>
  </si>
  <si>
    <t>太郎</t>
    <rPh sb="0" eb="2">
      <t>タロウ</t>
    </rPh>
    <phoneticPr fontId="4"/>
  </si>
  <si>
    <t>例2</t>
    <rPh sb="0" eb="1">
      <t>レイ</t>
    </rPh>
    <phoneticPr fontId="4"/>
  </si>
  <si>
    <t>例3</t>
    <rPh sb="0" eb="1">
      <t>レイ</t>
    </rPh>
    <phoneticPr fontId="4"/>
  </si>
  <si>
    <t>川辺</t>
    <rPh sb="0" eb="2">
      <t>カワナベ</t>
    </rPh>
    <phoneticPr fontId="4"/>
  </si>
  <si>
    <t>次郎</t>
    <rPh sb="0" eb="2">
      <t>ジロウ</t>
    </rPh>
    <phoneticPr fontId="4"/>
  </si>
  <si>
    <t>六年以下Ｄ</t>
    <rPh sb="0" eb="2">
      <t>ロクネン</t>
    </rPh>
    <rPh sb="2" eb="4">
      <t>イカ</t>
    </rPh>
    <phoneticPr fontId="4"/>
  </si>
  <si>
    <t>四年以下Ｄ</t>
    <rPh sb="0" eb="2">
      <t>ヨネン</t>
    </rPh>
    <rPh sb="2" eb="4">
      <t>イカ</t>
    </rPh>
    <phoneticPr fontId="4"/>
  </si>
  <si>
    <t>山田</t>
    <rPh sb="0" eb="2">
      <t>ヤマダ</t>
    </rPh>
    <phoneticPr fontId="4"/>
  </si>
  <si>
    <t>六年Ｓ</t>
    <rPh sb="0" eb="2">
      <t>ロクネン</t>
    </rPh>
    <phoneticPr fontId="4"/>
  </si>
  <si>
    <t>四年Ｓ</t>
    <rPh sb="0" eb="2">
      <t>ヨネン</t>
    </rPh>
    <phoneticPr fontId="4"/>
  </si>
  <si>
    <t>二年Ｓ</t>
    <rPh sb="0" eb="1">
      <t>ニ</t>
    </rPh>
    <rPh sb="1" eb="2">
      <t>ネン</t>
    </rPh>
    <phoneticPr fontId="4"/>
  </si>
  <si>
    <t>黄色の欄は原則全てを記入すること</t>
  </si>
  <si>
    <t>五年Ｓ</t>
    <rPh sb="0" eb="1">
      <t>イ</t>
    </rPh>
    <rPh sb="1" eb="2">
      <t>ネン</t>
    </rPh>
    <phoneticPr fontId="4"/>
  </si>
  <si>
    <t>例4</t>
    <rPh sb="0" eb="1">
      <t>レイ</t>
    </rPh>
    <phoneticPr fontId="4"/>
  </si>
  <si>
    <t>例5</t>
    <rPh sb="0" eb="1">
      <t>レイ</t>
    </rPh>
    <phoneticPr fontId="4"/>
  </si>
  <si>
    <t>例6</t>
    <rPh sb="0" eb="1">
      <t>レイ</t>
    </rPh>
    <phoneticPr fontId="4"/>
  </si>
  <si>
    <t>吉野</t>
    <rPh sb="0" eb="2">
      <t>ヨシノ</t>
    </rPh>
    <phoneticPr fontId="4"/>
  </si>
  <si>
    <t>金太郎</t>
    <rPh sb="0" eb="3">
      <t>キンタロウ</t>
    </rPh>
    <phoneticPr fontId="4"/>
  </si>
  <si>
    <t>青色の欄は、選択項目より選択。</t>
    <rPh sb="0" eb="2">
      <t>アオイロ</t>
    </rPh>
    <rPh sb="3" eb="4">
      <t>ラン</t>
    </rPh>
    <rPh sb="6" eb="8">
      <t>センタク</t>
    </rPh>
    <rPh sb="8" eb="10">
      <t>コウモク</t>
    </rPh>
    <rPh sb="12" eb="14">
      <t>センタク</t>
    </rPh>
    <phoneticPr fontId="3"/>
  </si>
  <si>
    <t>ｶｺﾞｼﾏﾀﾛｳ</t>
    <phoneticPr fontId="4"/>
  </si>
  <si>
    <t>ｶｺﾞｼﾏｼﾞﾛｳ</t>
    <phoneticPr fontId="4"/>
  </si>
  <si>
    <t>三郎</t>
    <rPh sb="0" eb="2">
      <t>サブロウ</t>
    </rPh>
    <phoneticPr fontId="4"/>
  </si>
  <si>
    <t>ｶﾜﾅﾍﾞｻﾌﾞﾛｳ</t>
    <phoneticPr fontId="4"/>
  </si>
  <si>
    <t>四郎</t>
    <rPh sb="0" eb="2">
      <t>シロウ</t>
    </rPh>
    <phoneticPr fontId="4"/>
  </si>
  <si>
    <t>ﾔﾏﾀﾞｼﾛｳ</t>
    <phoneticPr fontId="4"/>
  </si>
  <si>
    <t>五郎</t>
    <rPh sb="0" eb="2">
      <t>ゴロウ</t>
    </rPh>
    <phoneticPr fontId="4"/>
  </si>
  <si>
    <t>ﾔﾏﾀﾞｺﾞﾛｳ</t>
    <phoneticPr fontId="4"/>
  </si>
  <si>
    <t>ﾖｼﾉｷﾝﾀﾛｳ</t>
    <phoneticPr fontId="4"/>
  </si>
  <si>
    <t>の部分の入力は，数式が壊れるので</t>
    <rPh sb="1" eb="3">
      <t>ブブン</t>
    </rPh>
    <rPh sb="4" eb="6">
      <t>ニュウリョク</t>
    </rPh>
    <rPh sb="8" eb="10">
      <t>スウシキ</t>
    </rPh>
    <rPh sb="11" eb="12">
      <t>コワ</t>
    </rPh>
    <phoneticPr fontId="3"/>
  </si>
  <si>
    <t>ランク</t>
    <phoneticPr fontId="4"/>
  </si>
  <si>
    <t>シングルス</t>
    <phoneticPr fontId="3"/>
  </si>
  <si>
    <t>ランクの記入は強い順に番号を記入すること。</t>
    <rPh sb="4" eb="6">
      <t>キニュウ</t>
    </rPh>
    <rPh sb="7" eb="8">
      <t>ツヨ</t>
    </rPh>
    <rPh sb="9" eb="10">
      <t>ジュン</t>
    </rPh>
    <rPh sb="11" eb="13">
      <t>バンゴウ</t>
    </rPh>
    <rPh sb="14" eb="16">
      <t>キニュウ</t>
    </rPh>
    <phoneticPr fontId="3"/>
  </si>
  <si>
    <t>☆　入力上の注意</t>
    <rPh sb="2" eb="4">
      <t>ニュウリョク</t>
    </rPh>
    <rPh sb="4" eb="5">
      <t>ジョウ</t>
    </rPh>
    <rPh sb="6" eb="8">
      <t>チュウイ</t>
    </rPh>
    <phoneticPr fontId="3"/>
  </si>
  <si>
    <t>※</t>
  </si>
  <si>
    <t>男女は、別のシートに入力すること。</t>
    <rPh sb="0" eb="2">
      <t>ダンジョ</t>
    </rPh>
    <rPh sb="4" eb="5">
      <t>ベツ</t>
    </rPh>
    <rPh sb="10" eb="12">
      <t>ニュウリョク</t>
    </rPh>
    <phoneticPr fontId="3"/>
  </si>
  <si>
    <t>人</t>
    <rPh sb="0" eb="1">
      <t>ニン</t>
    </rPh>
    <phoneticPr fontId="3"/>
  </si>
  <si>
    <t>参加延べ人数</t>
    <rPh sb="0" eb="2">
      <t>サンカ</t>
    </rPh>
    <rPh sb="2" eb="3">
      <t>ノ</t>
    </rPh>
    <rPh sb="4" eb="6">
      <t>ニンズウ</t>
    </rPh>
    <phoneticPr fontId="3"/>
  </si>
  <si>
    <t>参加料　合計金額</t>
    <rPh sb="0" eb="3">
      <t>サンカリョウ</t>
    </rPh>
    <phoneticPr fontId="4"/>
  </si>
  <si>
    <t>総　括　表</t>
    <rPh sb="0" eb="1">
      <t>ソウ</t>
    </rPh>
    <rPh sb="2" eb="3">
      <t>カツ</t>
    </rPh>
    <rPh sb="4" eb="5">
      <t>オモテ</t>
    </rPh>
    <phoneticPr fontId="3"/>
  </si>
  <si>
    <t xml:space="preserve"> 組</t>
    <phoneticPr fontId="3"/>
  </si>
  <si>
    <t>の部分を入力してください。</t>
    <rPh sb="1" eb="3">
      <t>ブブン</t>
    </rPh>
    <rPh sb="4" eb="6">
      <t>ニュウリョク</t>
    </rPh>
    <phoneticPr fontId="3"/>
  </si>
  <si>
    <t>の部分は，男女の申し込み表の入力をすると自動的に記入されます。　</t>
    <rPh sb="1" eb="3">
      <t>ブブン</t>
    </rPh>
    <rPh sb="5" eb="7">
      <t>ダンジョ</t>
    </rPh>
    <rPh sb="8" eb="9">
      <t>モウ</t>
    </rPh>
    <rPh sb="10" eb="11">
      <t>コ</t>
    </rPh>
    <rPh sb="12" eb="13">
      <t>ヒョウ</t>
    </rPh>
    <rPh sb="14" eb="16">
      <t>ニュウリョク</t>
    </rPh>
    <rPh sb="20" eb="23">
      <t>ジドウテキ</t>
    </rPh>
    <rPh sb="24" eb="26">
      <t>キニュウ</t>
    </rPh>
    <phoneticPr fontId="3"/>
  </si>
  <si>
    <t>T301</t>
    <phoneticPr fontId="3"/>
  </si>
  <si>
    <t>T302</t>
  </si>
  <si>
    <t>T303</t>
  </si>
  <si>
    <t>T304</t>
  </si>
  <si>
    <t>T305</t>
  </si>
  <si>
    <t>T306</t>
  </si>
  <si>
    <t>T307</t>
  </si>
  <si>
    <t>T308</t>
  </si>
  <si>
    <t>T309</t>
  </si>
  <si>
    <t>T310</t>
  </si>
  <si>
    <t>T201</t>
    <phoneticPr fontId="3"/>
  </si>
  <si>
    <t>T202</t>
  </si>
  <si>
    <t>T203</t>
  </si>
  <si>
    <t>T204</t>
  </si>
  <si>
    <t>T205</t>
  </si>
  <si>
    <t>T206</t>
  </si>
  <si>
    <t>T207</t>
  </si>
  <si>
    <t>T208</t>
  </si>
  <si>
    <t>T209</t>
  </si>
  <si>
    <t>T210</t>
  </si>
  <si>
    <t>T101</t>
    <phoneticPr fontId="3"/>
  </si>
  <si>
    <t>T102</t>
  </si>
  <si>
    <t>T103</t>
  </si>
  <si>
    <t>T104</t>
  </si>
  <si>
    <t>T105</t>
  </si>
  <si>
    <t>T106</t>
  </si>
  <si>
    <t>T107</t>
  </si>
  <si>
    <t>T108</t>
  </si>
  <si>
    <t>T109</t>
  </si>
  <si>
    <t>T110</t>
  </si>
  <si>
    <t>氏名、フリガナ、学年の部分はを</t>
    <rPh sb="0" eb="2">
      <t>シメイ</t>
    </rPh>
    <rPh sb="8" eb="10">
      <t>ガクネン</t>
    </rPh>
    <rPh sb="11" eb="13">
      <t>ブブン</t>
    </rPh>
    <phoneticPr fontId="4"/>
  </si>
  <si>
    <t>セルの削除をしないこと。</t>
    <rPh sb="3" eb="5">
      <t>サクジョ</t>
    </rPh>
    <phoneticPr fontId="3"/>
  </si>
  <si>
    <t>他のファイルからのコピー，貼り付け，値のクリアはできます</t>
    <rPh sb="13" eb="14">
      <t>ハ</t>
    </rPh>
    <rPh sb="15" eb="16">
      <t>ツ</t>
    </rPh>
    <rPh sb="18" eb="19">
      <t>アタイ</t>
    </rPh>
    <phoneticPr fontId="3"/>
  </si>
  <si>
    <t>氏名、フリガナ、学年の部分は</t>
    <rPh sb="0" eb="2">
      <t>シメイ</t>
    </rPh>
    <rPh sb="8" eb="10">
      <t>ガクネン</t>
    </rPh>
    <rPh sb="11" eb="13">
      <t>ブブン</t>
    </rPh>
    <phoneticPr fontId="4"/>
  </si>
  <si>
    <t>ただし、削除はできません</t>
    <rPh sb="4" eb="6">
      <t>サクジョ</t>
    </rPh>
    <phoneticPr fontId="4"/>
  </si>
  <si>
    <t>鹿児島市バドミントンスポーツ少年団　春季大会申込書</t>
    <rPh sb="0" eb="4">
      <t>カゴシマシ</t>
    </rPh>
    <rPh sb="14" eb="17">
      <t>ショウネンダン</t>
    </rPh>
    <rPh sb="18" eb="20">
      <t>シュンキ</t>
    </rPh>
    <rPh sb="20" eb="22">
      <t>タイカイ</t>
    </rPh>
    <rPh sb="22" eb="25">
      <t>モウシコミショ</t>
    </rPh>
    <phoneticPr fontId="4"/>
  </si>
  <si>
    <t>過去の他大会等の申込書からコピーしたり、クリアすることができます</t>
  </si>
  <si>
    <t>過去の他大会等の申込書からコピーしたり、クリアすることができます</t>
    <rPh sb="0" eb="2">
      <t>カコ</t>
    </rPh>
    <rPh sb="3" eb="4">
      <t>タ</t>
    </rPh>
    <phoneticPr fontId="4"/>
  </si>
  <si>
    <t>小６以下Ｄ</t>
    <rPh sb="0" eb="1">
      <t>ショウ</t>
    </rPh>
    <rPh sb="2" eb="4">
      <t>イカ</t>
    </rPh>
    <phoneticPr fontId="4"/>
  </si>
  <si>
    <t>小５以下Ｄ</t>
    <rPh sb="0" eb="1">
      <t>ショウ</t>
    </rPh>
    <rPh sb="2" eb="4">
      <t>イカ</t>
    </rPh>
    <phoneticPr fontId="4"/>
  </si>
  <si>
    <t>小４以下Ｄ</t>
    <rPh sb="0" eb="1">
      <t>ショウ</t>
    </rPh>
    <rPh sb="2" eb="4">
      <t>イカ</t>
    </rPh>
    <phoneticPr fontId="4"/>
  </si>
  <si>
    <t>小３以下Ｄ</t>
    <rPh sb="0" eb="1">
      <t>ショウ</t>
    </rPh>
    <rPh sb="2" eb="4">
      <t>イカ</t>
    </rPh>
    <phoneticPr fontId="4"/>
  </si>
  <si>
    <t>小２以下Ｄ</t>
    <rPh sb="0" eb="1">
      <t>ショウ</t>
    </rPh>
    <rPh sb="2" eb="4">
      <t>イカ</t>
    </rPh>
    <phoneticPr fontId="4"/>
  </si>
  <si>
    <t>小１以下Ｄ</t>
    <rPh sb="0" eb="1">
      <t>ショウ</t>
    </rPh>
    <rPh sb="2" eb="4">
      <t>イカ</t>
    </rPh>
    <phoneticPr fontId="4"/>
  </si>
  <si>
    <t>中３以下D</t>
    <rPh sb="0" eb="1">
      <t>チュウ</t>
    </rPh>
    <rPh sb="2" eb="4">
      <t>イカ</t>
    </rPh>
    <phoneticPr fontId="3"/>
  </si>
  <si>
    <t>中２以下D</t>
    <rPh sb="0" eb="1">
      <t>チュウ</t>
    </rPh>
    <rPh sb="2" eb="4">
      <t>イカ</t>
    </rPh>
    <phoneticPr fontId="4"/>
  </si>
  <si>
    <t>中１D</t>
    <rPh sb="0" eb="1">
      <t>チュウ</t>
    </rPh>
    <phoneticPr fontId="4"/>
  </si>
  <si>
    <t>種目D</t>
    <rPh sb="0" eb="2">
      <t>シュモク</t>
    </rPh>
    <phoneticPr fontId="4"/>
  </si>
  <si>
    <t>種目S</t>
    <rPh sb="0" eb="2">
      <t>シュモク</t>
    </rPh>
    <phoneticPr fontId="4"/>
  </si>
  <si>
    <t>小１以下Ｓ</t>
    <rPh sb="0" eb="1">
      <t>ショウ</t>
    </rPh>
    <rPh sb="2" eb="4">
      <t>イカ</t>
    </rPh>
    <phoneticPr fontId="4"/>
  </si>
  <si>
    <t>中１S</t>
    <rPh sb="0" eb="1">
      <t>チュウ</t>
    </rPh>
    <phoneticPr fontId="4"/>
  </si>
  <si>
    <t>（1部　２００円）</t>
    <phoneticPr fontId="3"/>
  </si>
  <si>
    <t>ランクの重複</t>
    <rPh sb="4" eb="6">
      <t>ジュウフク</t>
    </rPh>
    <phoneticPr fontId="4"/>
  </si>
  <si>
    <t>バドミントンスポーツ少年団</t>
    <rPh sb="10" eb="13">
      <t>ショウネンダン</t>
    </rPh>
    <phoneticPr fontId="4"/>
  </si>
  <si>
    <t>バドミントンスポーツ少年団</t>
    <rPh sb="10" eb="13">
      <t>ショウネンダン</t>
    </rPh>
    <phoneticPr fontId="3"/>
  </si>
  <si>
    <t>フリガナ欄は半角カタカナで記入すること。</t>
    <rPh sb="4" eb="5">
      <t>ラン</t>
    </rPh>
    <rPh sb="6" eb="8">
      <t>ハンカク</t>
    </rPh>
    <rPh sb="13" eb="15">
      <t>キニュウ</t>
    </rPh>
    <phoneticPr fontId="3"/>
  </si>
  <si>
    <t>「以下余白」等、選手の情報以外のことを記入しないこと。</t>
    <rPh sb="1" eb="5">
      <t>イカヨハク</t>
    </rPh>
    <rPh sb="6" eb="7">
      <t>トウ</t>
    </rPh>
    <rPh sb="8" eb="10">
      <t>センシュ</t>
    </rPh>
    <rPh sb="11" eb="15">
      <t>ジョウホウイガイ</t>
    </rPh>
    <rPh sb="19" eb="21">
      <t>キニュウ</t>
    </rPh>
    <phoneticPr fontId="3"/>
  </si>
  <si>
    <t>選手の入力は行を詰めて記入し、空きの行を作らないでください。</t>
    <rPh sb="0" eb="2">
      <t>センシュ</t>
    </rPh>
    <rPh sb="3" eb="5">
      <t>ニュウリョク</t>
    </rPh>
    <rPh sb="6" eb="7">
      <t>ギョウ</t>
    </rPh>
    <rPh sb="8" eb="9">
      <t>ツ</t>
    </rPh>
    <rPh sb="11" eb="13">
      <t>キニュウ</t>
    </rPh>
    <rPh sb="15" eb="16">
      <t>ア</t>
    </rPh>
    <rPh sb="18" eb="19">
      <t>ギョウ</t>
    </rPh>
    <rPh sb="20" eb="21">
      <t>ツク</t>
    </rPh>
    <phoneticPr fontId="3"/>
  </si>
  <si>
    <t>フリガナ
(半角カタカナ)</t>
    <rPh sb="6" eb="8">
      <t>ハンカク</t>
    </rPh>
    <phoneticPr fontId="4"/>
  </si>
  <si>
    <t>小学６年生以下女子ダブルス</t>
    <rPh sb="0" eb="2">
      <t>ショウガク</t>
    </rPh>
    <rPh sb="7" eb="9">
      <t>ジョシ</t>
    </rPh>
    <phoneticPr fontId="3"/>
  </si>
  <si>
    <t>小学５年生以下女子ダブルス</t>
    <rPh sb="0" eb="2">
      <t>ショウガク</t>
    </rPh>
    <rPh sb="7" eb="9">
      <t>ジョシ</t>
    </rPh>
    <phoneticPr fontId="3"/>
  </si>
  <si>
    <t>小学４年生以下女子ダブルス</t>
    <rPh sb="0" eb="2">
      <t>ショウガク</t>
    </rPh>
    <rPh sb="7" eb="9">
      <t>ジョシ</t>
    </rPh>
    <phoneticPr fontId="3"/>
  </si>
  <si>
    <t>小学３年生以下女子ダブルス</t>
    <rPh sb="0" eb="2">
      <t>ショウガク</t>
    </rPh>
    <rPh sb="7" eb="9">
      <t>ジョシ</t>
    </rPh>
    <phoneticPr fontId="3"/>
  </si>
  <si>
    <t>小学２年生以下女子ダブルス</t>
    <rPh sb="0" eb="2">
      <t>ショウガク</t>
    </rPh>
    <rPh sb="7" eb="9">
      <t>ジョシ</t>
    </rPh>
    <phoneticPr fontId="3"/>
  </si>
  <si>
    <t>小学１年生以下女子ダブルス</t>
    <rPh sb="0" eb="2">
      <t>ショウガク</t>
    </rPh>
    <rPh sb="7" eb="9">
      <t>ジョシ</t>
    </rPh>
    <phoneticPr fontId="3"/>
  </si>
  <si>
    <t>小学１年生以下男子シングルス</t>
    <rPh sb="0" eb="2">
      <t>ショウガク</t>
    </rPh>
    <rPh sb="7" eb="9">
      <t>ダンシ</t>
    </rPh>
    <phoneticPr fontId="3"/>
  </si>
  <si>
    <t>中学１年生男子シングルス</t>
    <rPh sb="0" eb="2">
      <t>チュウガク</t>
    </rPh>
    <rPh sb="5" eb="7">
      <t>ダンシ</t>
    </rPh>
    <phoneticPr fontId="3"/>
  </si>
  <si>
    <t>代表者氏名</t>
  </si>
  <si>
    <t>電話番号</t>
  </si>
  <si>
    <t>参　　加　　数</t>
    <rPh sb="0" eb="1">
      <t>サン</t>
    </rPh>
    <rPh sb="3" eb="4">
      <t>カ</t>
    </rPh>
    <rPh sb="6" eb="7">
      <t>スウ</t>
    </rPh>
    <phoneticPr fontId="3"/>
  </si>
  <si>
    <t>種　　　　目</t>
    <rPh sb="0" eb="1">
      <t>シュ</t>
    </rPh>
    <rPh sb="5" eb="6">
      <t>メ</t>
    </rPh>
    <phoneticPr fontId="3"/>
  </si>
  <si>
    <t>６GD</t>
    <phoneticPr fontId="3"/>
  </si>
  <si>
    <t>５GD</t>
    <phoneticPr fontId="3"/>
  </si>
  <si>
    <t>４GD</t>
  </si>
  <si>
    <t>３GD</t>
  </si>
  <si>
    <t>２GD</t>
  </si>
  <si>
    <t>１GD</t>
  </si>
  <si>
    <t>６BS</t>
    <phoneticPr fontId="3"/>
  </si>
  <si>
    <t>５BS</t>
    <phoneticPr fontId="3"/>
  </si>
  <si>
    <t>４BS</t>
  </si>
  <si>
    <t>３BS</t>
  </si>
  <si>
    <t>２BS</t>
  </si>
  <si>
    <t>１BS</t>
  </si>
  <si>
    <t>T3BS</t>
    <phoneticPr fontId="3"/>
  </si>
  <si>
    <t>T2BS</t>
    <phoneticPr fontId="3"/>
  </si>
  <si>
    <t>T1BS</t>
    <phoneticPr fontId="3"/>
  </si>
  <si>
    <t>参加料合計金額</t>
    <rPh sb="0" eb="3">
      <t>サンカリョウ</t>
    </rPh>
    <phoneticPr fontId="4"/>
  </si>
  <si>
    <t>小学６年生男子シングルス</t>
    <rPh sb="0" eb="2">
      <t>ショウガク</t>
    </rPh>
    <rPh sb="5" eb="7">
      <t>ダンシ</t>
    </rPh>
    <phoneticPr fontId="3"/>
  </si>
  <si>
    <t>小学５年生男子シングルス</t>
    <rPh sb="0" eb="2">
      <t>ショウガク</t>
    </rPh>
    <rPh sb="5" eb="7">
      <t>ダンシ</t>
    </rPh>
    <phoneticPr fontId="3"/>
  </si>
  <si>
    <t>小学４年生男子シングルス</t>
    <rPh sb="0" eb="2">
      <t>ショウガク</t>
    </rPh>
    <rPh sb="5" eb="7">
      <t>ダンシ</t>
    </rPh>
    <phoneticPr fontId="3"/>
  </si>
  <si>
    <t>小学３年生男子シングルス</t>
    <rPh sb="0" eb="2">
      <t>ショウガク</t>
    </rPh>
    <rPh sb="5" eb="7">
      <t>ダンシ</t>
    </rPh>
    <phoneticPr fontId="3"/>
  </si>
  <si>
    <t>小学２年生男子シングルス</t>
    <rPh sb="0" eb="2">
      <t>ショウガク</t>
    </rPh>
    <rPh sb="5" eb="7">
      <t>ダンシ</t>
    </rPh>
    <phoneticPr fontId="3"/>
  </si>
  <si>
    <t>中学３年生男子シングルス</t>
    <rPh sb="0" eb="1">
      <t>チュウ</t>
    </rPh>
    <rPh sb="1" eb="2">
      <t>ガク</t>
    </rPh>
    <rPh sb="3" eb="5">
      <t>ネンセイ</t>
    </rPh>
    <rPh sb="5" eb="7">
      <t>ダンシ</t>
    </rPh>
    <phoneticPr fontId="3"/>
  </si>
  <si>
    <t>中学２年生男子シングルス</t>
    <rPh sb="0" eb="2">
      <t>チュウガク</t>
    </rPh>
    <rPh sb="5" eb="7">
      <t>ダンシ</t>
    </rPh>
    <phoneticPr fontId="3"/>
  </si>
  <si>
    <t>小６Ｓ</t>
    <rPh sb="0" eb="1">
      <t>ショウ</t>
    </rPh>
    <phoneticPr fontId="4"/>
  </si>
  <si>
    <t>小５Ｓ</t>
    <rPh sb="0" eb="1">
      <t>ショウ</t>
    </rPh>
    <phoneticPr fontId="4"/>
  </si>
  <si>
    <t>小４Ｓ</t>
    <rPh sb="0" eb="1">
      <t>ショウ</t>
    </rPh>
    <phoneticPr fontId="4"/>
  </si>
  <si>
    <t>小３Ｓ</t>
    <rPh sb="0" eb="1">
      <t>ショウ</t>
    </rPh>
    <phoneticPr fontId="4"/>
  </si>
  <si>
    <t>小２Ｓ</t>
    <rPh sb="0" eb="1">
      <t>ショウ</t>
    </rPh>
    <phoneticPr fontId="4"/>
  </si>
  <si>
    <t>中３S</t>
    <rPh sb="0" eb="1">
      <t>チュウ</t>
    </rPh>
    <phoneticPr fontId="3"/>
  </si>
  <si>
    <t>中２S</t>
    <rPh sb="0" eb="1">
      <t>チュウ</t>
    </rPh>
    <phoneticPr fontId="4"/>
  </si>
  <si>
    <r>
      <t>➡</t>
    </r>
    <r>
      <rPr>
        <sz val="14"/>
        <color theme="8"/>
        <rFont val="ＭＳ Ｐゴシック"/>
        <family val="3"/>
        <charset val="128"/>
        <scheme val="minor"/>
      </rPr>
      <t>男子</t>
    </r>
    <r>
      <rPr>
        <sz val="14"/>
        <color rgb="FFFF0000"/>
        <rFont val="ＭＳ Ｐゴシック"/>
        <family val="3"/>
        <charset val="128"/>
        <scheme val="minor"/>
      </rPr>
      <t>の参加者がいなくても団名は記入してください。</t>
    </r>
    <phoneticPr fontId="3"/>
  </si>
  <si>
    <r>
      <t>➡団名は</t>
    </r>
    <r>
      <rPr>
        <sz val="14"/>
        <color theme="8"/>
        <rFont val="ＭＳ Ｐゴシック"/>
        <family val="3"/>
        <charset val="128"/>
        <scheme val="minor"/>
      </rPr>
      <t>男子</t>
    </r>
    <r>
      <rPr>
        <sz val="14"/>
        <color rgb="FFFF0000"/>
        <rFont val="ＭＳ Ｐゴシック"/>
        <family val="3"/>
        <charset val="128"/>
        <scheme val="minor"/>
      </rPr>
      <t>の申込書に記入してください。</t>
    </r>
    <phoneticPr fontId="3"/>
  </si>
  <si>
    <t>鹿児島市バドミントンスポーツ少年団　春季大会申込書</t>
  </si>
  <si>
    <t>小学・中学男子</t>
    <rPh sb="0" eb="2">
      <t>ショウガク</t>
    </rPh>
    <rPh sb="3" eb="5">
      <t>チュウガク</t>
    </rPh>
    <rPh sb="5" eb="7">
      <t>ダンシ</t>
    </rPh>
    <phoneticPr fontId="3"/>
  </si>
  <si>
    <t>小学女子</t>
    <rPh sb="0" eb="2">
      <t>ショウガク</t>
    </rPh>
    <rPh sb="2" eb="3">
      <t>ジョ</t>
    </rPh>
    <rPh sb="3" eb="4">
      <t>コ</t>
    </rPh>
    <phoneticPr fontId="3"/>
  </si>
  <si>
    <t>ダブルス</t>
    <phoneticPr fontId="3"/>
  </si>
  <si>
    <t>中学女子</t>
    <rPh sb="0" eb="2">
      <t>チュウガク</t>
    </rPh>
    <rPh sb="2" eb="4">
      <t>ジョシ</t>
    </rPh>
    <phoneticPr fontId="3"/>
  </si>
  <si>
    <t>種目中女S</t>
    <rPh sb="0" eb="4">
      <t>シュモクチュウジョ</t>
    </rPh>
    <phoneticPr fontId="3"/>
  </si>
  <si>
    <t>中学３年生女子シングルス</t>
    <rPh sb="0" eb="1">
      <t>チュウ</t>
    </rPh>
    <rPh sb="1" eb="2">
      <t>ガク</t>
    </rPh>
    <rPh sb="3" eb="5">
      <t>ネンセイ</t>
    </rPh>
    <rPh sb="5" eb="7">
      <t>ジョシ</t>
    </rPh>
    <phoneticPr fontId="3"/>
  </si>
  <si>
    <t>中学２年生女子シングルス</t>
    <rPh sb="0" eb="2">
      <t>チュウガク</t>
    </rPh>
    <rPh sb="5" eb="7">
      <t>ジョシ</t>
    </rPh>
    <phoneticPr fontId="3"/>
  </si>
  <si>
    <t>中学１年生女子シングルス</t>
    <rPh sb="0" eb="2">
      <t>チュウガク</t>
    </rPh>
    <rPh sb="5" eb="7">
      <t>ジョシ</t>
    </rPh>
    <phoneticPr fontId="3"/>
  </si>
  <si>
    <t>T3GS</t>
    <phoneticPr fontId="3"/>
  </si>
  <si>
    <t>T2GS</t>
    <phoneticPr fontId="3"/>
  </si>
  <si>
    <t>T1GS</t>
    <phoneticPr fontId="3"/>
  </si>
  <si>
    <t>このシートは、集計用のものです。触らないでください。</t>
    <rPh sb="7" eb="10">
      <t>シュウケイヨウ</t>
    </rPh>
    <rPh sb="16" eb="17">
      <t>サワ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</si>
</sst>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;\-#,##0"/>
    <numFmt numFmtId="177" formatCode="#,##0&quot;人&quot;"/>
    <numFmt numFmtId="178" formatCode="#,##0_ ;[Red]\-#,##0\ "/>
  </numFmts>
  <fonts count="5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1"/>
      <color theme="0"/>
      <name val="ＭＳ Ｐゴシック"/>
      <family val="2"/>
      <charset val="128"/>
      <scheme val="minor"/>
    </font>
    <font>
      <sz val="18"/>
      <color rgb="FFFF0000"/>
      <name val="HGP創英角ﾎﾟｯﾌﾟ体"/>
      <family val="3"/>
      <charset val="128"/>
    </font>
    <font>
      <sz val="16"/>
      <color rgb="FFFF0000"/>
      <name val="HGP創英角ﾎﾟｯﾌﾟ体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color theme="0"/>
      <name val="ＭＳ Ｐ明朝"/>
      <family val="1"/>
      <charset val="128"/>
    </font>
    <font>
      <sz val="11"/>
      <name val="HG明朝B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2"/>
      <color theme="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9"/>
      <color indexed="81"/>
      <name val="ＭＳ ゴシック"/>
      <family val="3"/>
      <charset val="128"/>
    </font>
    <font>
      <b/>
      <sz val="11"/>
      <color rgb="FF00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4"/>
      <color theme="8"/>
      <name val="ＭＳ Ｐゴシック"/>
      <family val="3"/>
      <charset val="128"/>
      <scheme val="minor"/>
    </font>
    <font>
      <b/>
      <sz val="22"/>
      <name val="ＭＳ Ｐ明朝"/>
      <family val="1"/>
      <charset val="128"/>
    </font>
    <font>
      <sz val="16"/>
      <color theme="0"/>
      <name val="HGS明朝B"/>
      <family val="1"/>
      <charset val="128"/>
    </font>
    <font>
      <b/>
      <sz val="11"/>
      <color theme="2"/>
      <name val="ＭＳ Ｐ明朝"/>
      <family val="1"/>
      <charset val="128"/>
    </font>
    <font>
      <b/>
      <sz val="9"/>
      <color theme="2"/>
      <name val="ＭＳ Ｐ明朝"/>
      <family val="1"/>
      <charset val="128"/>
    </font>
    <font>
      <b/>
      <sz val="6"/>
      <color theme="2"/>
      <name val="ＭＳ Ｐ明朝"/>
      <family val="1"/>
      <charset val="128"/>
    </font>
    <font>
      <sz val="11"/>
      <color theme="2"/>
      <name val="ＭＳ Ｐゴシック"/>
      <family val="2"/>
      <charset val="128"/>
      <scheme val="minor"/>
    </font>
    <font>
      <sz val="11"/>
      <color theme="0"/>
      <name val="ＭＳ Ｐ明朝"/>
      <family val="1"/>
      <charset val="128"/>
    </font>
    <font>
      <sz val="10"/>
      <color theme="0"/>
      <name val="ＭＳ Ｐ明朝"/>
      <family val="1"/>
      <charset val="128"/>
    </font>
    <font>
      <sz val="11"/>
      <color theme="1"/>
      <name val="游ゴシック Medium"/>
      <family val="3"/>
      <charset val="128"/>
    </font>
    <font>
      <b/>
      <sz val="11"/>
      <color theme="1"/>
      <name val="游ゴシック Medium"/>
      <family val="3"/>
      <charset val="128"/>
    </font>
    <font>
      <b/>
      <sz val="9"/>
      <color theme="1"/>
      <name val="游ゴシック Medium"/>
      <family val="3"/>
      <charset val="128"/>
    </font>
    <font>
      <b/>
      <sz val="6"/>
      <color theme="1"/>
      <name val="游ゴシック Medium"/>
      <family val="3"/>
      <charset val="128"/>
    </font>
    <font>
      <sz val="11"/>
      <color theme="0"/>
      <name val="游ゴシック Medium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BDDE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A5FDF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2" fillId="0" borderId="6" xfId="0" applyFont="1" applyBorder="1" applyAlignment="1">
      <alignment vertical="center" shrinkToFit="1"/>
    </xf>
    <xf numFmtId="0" fontId="2" fillId="0" borderId="6" xfId="0" applyFont="1" applyBorder="1" applyAlignment="1">
      <alignment horizontal="center" vertical="center" shrinkToFit="1"/>
    </xf>
    <xf numFmtId="0" fontId="0" fillId="0" borderId="6" xfId="0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5" xfId="0" applyFont="1" applyBorder="1">
      <alignment vertical="center"/>
    </xf>
    <xf numFmtId="0" fontId="2" fillId="0" borderId="14" xfId="0" applyFont="1" applyBorder="1" applyAlignment="1">
      <alignment horizontal="center" vertical="center" shrinkToFit="1"/>
    </xf>
    <xf numFmtId="0" fontId="0" fillId="4" borderId="0" xfId="0" applyFill="1">
      <alignment vertical="center"/>
    </xf>
    <xf numFmtId="0" fontId="6" fillId="4" borderId="0" xfId="0" applyFont="1" applyFill="1" applyAlignment="1">
      <alignment horizontal="left" vertical="center" readingOrder="1"/>
    </xf>
    <xf numFmtId="0" fontId="9" fillId="4" borderId="0" xfId="0" applyFont="1" applyFill="1" applyAlignment="1">
      <alignment horizontal="left" vertical="center" readingOrder="1"/>
    </xf>
    <xf numFmtId="38" fontId="10" fillId="3" borderId="2" xfId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vertical="center" readingOrder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2" fillId="5" borderId="6" xfId="0" applyFont="1" applyFill="1" applyBorder="1">
      <alignment vertical="center"/>
    </xf>
    <xf numFmtId="0" fontId="10" fillId="2" borderId="6" xfId="0" applyFont="1" applyFill="1" applyBorder="1">
      <alignment vertical="center"/>
    </xf>
    <xf numFmtId="0" fontId="13" fillId="4" borderId="0" xfId="0" applyFont="1" applyFill="1" applyAlignment="1">
      <alignment vertical="center" wrapText="1"/>
    </xf>
    <xf numFmtId="0" fontId="14" fillId="4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 shrinkToFit="1"/>
    </xf>
    <xf numFmtId="0" fontId="15" fillId="0" borderId="0" xfId="0" applyFont="1">
      <alignment vertical="center"/>
    </xf>
    <xf numFmtId="0" fontId="16" fillId="4" borderId="0" xfId="0" applyFont="1" applyFill="1">
      <alignment vertical="center"/>
    </xf>
    <xf numFmtId="0" fontId="17" fillId="4" borderId="0" xfId="0" applyFont="1" applyFill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10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8" fillId="4" borderId="0" xfId="0" applyFont="1" applyFill="1">
      <alignment vertical="center"/>
    </xf>
    <xf numFmtId="0" fontId="8" fillId="4" borderId="0" xfId="0" applyFont="1" applyFill="1" applyAlignment="1">
      <alignment vertical="center" shrinkToFit="1"/>
    </xf>
    <xf numFmtId="0" fontId="16" fillId="4" borderId="0" xfId="0" applyFont="1" applyFill="1" applyAlignment="1">
      <alignment horizontal="left" vertical="center" readingOrder="1"/>
    </xf>
    <xf numFmtId="0" fontId="11" fillId="4" borderId="0" xfId="0" applyFont="1" applyFill="1" applyAlignment="1" applyProtection="1">
      <alignment horizontal="center" vertical="center"/>
      <protection locked="0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shrinkToFit="1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8" fillId="0" borderId="0" xfId="0" applyFont="1" applyAlignment="1">
      <alignment vertical="center" readingOrder="1"/>
    </xf>
    <xf numFmtId="0" fontId="25" fillId="2" borderId="6" xfId="0" applyFont="1" applyFill="1" applyBorder="1" applyAlignment="1">
      <alignment horizontal="center" vertical="center"/>
    </xf>
    <xf numFmtId="0" fontId="24" fillId="0" borderId="6" xfId="0" applyFont="1" applyBorder="1">
      <alignment vertical="center"/>
    </xf>
    <xf numFmtId="0" fontId="20" fillId="3" borderId="11" xfId="0" applyFont="1" applyFill="1" applyBorder="1" applyAlignment="1" applyProtection="1">
      <alignment horizontal="center" vertical="center" shrinkToFit="1"/>
      <protection locked="0"/>
    </xf>
    <xf numFmtId="0" fontId="22" fillId="3" borderId="16" xfId="0" applyFont="1" applyFill="1" applyBorder="1" applyAlignment="1" applyProtection="1">
      <alignment horizontal="center" vertical="center"/>
      <protection hidden="1"/>
    </xf>
    <xf numFmtId="0" fontId="22" fillId="3" borderId="19" xfId="0" applyFont="1" applyFill="1" applyBorder="1" applyAlignment="1" applyProtection="1">
      <alignment horizontal="center" vertical="center"/>
      <protection hidden="1"/>
    </xf>
    <xf numFmtId="0" fontId="29" fillId="2" borderId="6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38" fontId="12" fillId="0" borderId="0" xfId="0" applyNumberFormat="1" applyFont="1">
      <alignment vertical="center"/>
    </xf>
    <xf numFmtId="0" fontId="31" fillId="4" borderId="0" xfId="0" applyFont="1" applyFill="1" applyAlignment="1">
      <alignment horizontal="left" vertical="center" readingOrder="1"/>
    </xf>
    <xf numFmtId="0" fontId="10" fillId="4" borderId="0" xfId="0" applyFont="1" applyFill="1">
      <alignment vertical="center"/>
    </xf>
    <xf numFmtId="0" fontId="29" fillId="0" borderId="0" xfId="0" applyFont="1">
      <alignment vertical="center"/>
    </xf>
    <xf numFmtId="0" fontId="32" fillId="4" borderId="0" xfId="0" applyFont="1" applyFill="1">
      <alignment vertical="center"/>
    </xf>
    <xf numFmtId="178" fontId="10" fillId="3" borderId="2" xfId="1" applyNumberFormat="1" applyFont="1" applyFill="1" applyBorder="1" applyAlignment="1" applyProtection="1">
      <alignment horizontal="center" vertical="center"/>
      <protection locked="0"/>
    </xf>
    <xf numFmtId="0" fontId="32" fillId="0" borderId="0" xfId="0" applyFont="1">
      <alignment vertical="center"/>
    </xf>
    <xf numFmtId="0" fontId="22" fillId="3" borderId="4" xfId="0" applyFont="1" applyFill="1" applyBorder="1" applyAlignment="1" applyProtection="1">
      <alignment horizontal="center" vertical="center"/>
      <protection hidden="1"/>
    </xf>
    <xf numFmtId="0" fontId="22" fillId="3" borderId="24" xfId="0" applyFont="1" applyFill="1" applyBorder="1" applyAlignment="1" applyProtection="1">
      <alignment horizontal="center" vertical="center"/>
      <protection hidden="1"/>
    </xf>
    <xf numFmtId="0" fontId="21" fillId="0" borderId="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29" fillId="2" borderId="1" xfId="0" applyFont="1" applyFill="1" applyBorder="1" applyAlignment="1">
      <alignment horizontal="center" vertical="center" shrinkToFit="1"/>
    </xf>
    <xf numFmtId="0" fontId="25" fillId="2" borderId="1" xfId="0" applyFont="1" applyFill="1" applyBorder="1" applyAlignment="1">
      <alignment horizontal="center" vertical="center" shrinkToFit="1"/>
    </xf>
    <xf numFmtId="0" fontId="21" fillId="3" borderId="17" xfId="0" applyFont="1" applyFill="1" applyBorder="1" applyAlignment="1" applyProtection="1">
      <alignment horizontal="center" vertical="center"/>
      <protection hidden="1"/>
    </xf>
    <xf numFmtId="0" fontId="21" fillId="3" borderId="20" xfId="0" applyFont="1" applyFill="1" applyBorder="1" applyAlignment="1" applyProtection="1">
      <alignment horizontal="center" vertical="center"/>
      <protection hidden="1"/>
    </xf>
    <xf numFmtId="0" fontId="21" fillId="3" borderId="22" xfId="0" applyFont="1" applyFill="1" applyBorder="1" applyAlignment="1" applyProtection="1">
      <alignment horizontal="center" vertical="center"/>
      <protection hidden="1"/>
    </xf>
    <xf numFmtId="0" fontId="22" fillId="3" borderId="25" xfId="0" applyFont="1" applyFill="1" applyBorder="1" applyAlignment="1" applyProtection="1">
      <alignment horizontal="center" vertical="center"/>
      <protection hidden="1"/>
    </xf>
    <xf numFmtId="0" fontId="33" fillId="0" borderId="0" xfId="0" applyFont="1">
      <alignment vertical="center"/>
    </xf>
    <xf numFmtId="0" fontId="34" fillId="4" borderId="0" xfId="0" applyFont="1" applyFill="1">
      <alignment vertical="center"/>
    </xf>
    <xf numFmtId="0" fontId="34" fillId="0" borderId="0" xfId="0" applyFont="1">
      <alignment vertical="center"/>
    </xf>
    <xf numFmtId="0" fontId="10" fillId="0" borderId="1" xfId="0" applyFont="1" applyBorder="1" applyAlignment="1">
      <alignment horizontal="centerContinuous" vertical="center" wrapText="1"/>
    </xf>
    <xf numFmtId="0" fontId="10" fillId="0" borderId="3" xfId="0" applyFont="1" applyBorder="1" applyAlignment="1">
      <alignment horizontal="centerContinuous" vertical="center" wrapText="1"/>
    </xf>
    <xf numFmtId="0" fontId="10" fillId="0" borderId="1" xfId="0" applyFont="1" applyBorder="1" applyAlignment="1">
      <alignment horizontal="centerContinuous" vertical="center"/>
    </xf>
    <xf numFmtId="0" fontId="10" fillId="0" borderId="3" xfId="0" applyFont="1" applyBorder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35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 shrinkToFit="1"/>
      <protection locked="0"/>
    </xf>
    <xf numFmtId="0" fontId="26" fillId="0" borderId="0" xfId="0" applyFont="1" applyAlignment="1">
      <alignment horizontal="center" vertical="center"/>
    </xf>
    <xf numFmtId="49" fontId="22" fillId="0" borderId="0" xfId="0" applyNumberFormat="1" applyFont="1" applyAlignment="1" applyProtection="1">
      <alignment horizontal="center" vertical="center" shrinkToFit="1"/>
      <protection locked="0"/>
    </xf>
    <xf numFmtId="0" fontId="22" fillId="0" borderId="0" xfId="0" applyFont="1" applyAlignment="1">
      <alignment horizontal="center" vertical="center"/>
    </xf>
    <xf numFmtId="176" fontId="22" fillId="0" borderId="0" xfId="1" applyNumberFormat="1" applyFont="1" applyFill="1" applyBorder="1" applyAlignment="1" applyProtection="1">
      <alignment horizontal="center" vertical="center"/>
      <protection locked="0" hidden="1"/>
    </xf>
    <xf numFmtId="0" fontId="21" fillId="0" borderId="0" xfId="0" applyFont="1" applyAlignment="1" applyProtection="1">
      <alignment horizontal="center" vertical="center"/>
      <protection hidden="1"/>
    </xf>
    <xf numFmtId="177" fontId="22" fillId="0" borderId="0" xfId="0" applyNumberFormat="1" applyFont="1" applyAlignment="1" applyProtection="1">
      <alignment horizontal="center" vertical="center"/>
      <protection hidden="1"/>
    </xf>
    <xf numFmtId="176" fontId="22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centerContinuous" vertical="center" shrinkToFit="1"/>
    </xf>
    <xf numFmtId="0" fontId="37" fillId="0" borderId="0" xfId="0" applyFont="1" applyAlignment="1">
      <alignment horizontal="centerContinuous" vertical="center" shrinkToFit="1"/>
    </xf>
    <xf numFmtId="0" fontId="0" fillId="8" borderId="0" xfId="0" applyFill="1">
      <alignment vertical="center"/>
    </xf>
    <xf numFmtId="0" fontId="27" fillId="7" borderId="15" xfId="0" applyFont="1" applyFill="1" applyBorder="1" applyAlignment="1">
      <alignment horizontal="center" vertical="center"/>
    </xf>
    <xf numFmtId="0" fontId="27" fillId="7" borderId="18" xfId="0" applyFont="1" applyFill="1" applyBorder="1" applyAlignment="1">
      <alignment horizontal="center" vertical="center"/>
    </xf>
    <xf numFmtId="0" fontId="27" fillId="7" borderId="21" xfId="0" applyFont="1" applyFill="1" applyBorder="1" applyAlignment="1">
      <alignment horizontal="center" vertical="center"/>
    </xf>
    <xf numFmtId="0" fontId="21" fillId="9" borderId="26" xfId="0" applyFont="1" applyFill="1" applyBorder="1" applyAlignment="1">
      <alignment horizontal="center" vertical="center"/>
    </xf>
    <xf numFmtId="0" fontId="21" fillId="9" borderId="18" xfId="0" applyFont="1" applyFill="1" applyBorder="1" applyAlignment="1">
      <alignment horizontal="center" vertical="center"/>
    </xf>
    <xf numFmtId="0" fontId="27" fillId="10" borderId="18" xfId="0" applyFont="1" applyFill="1" applyBorder="1" applyAlignment="1">
      <alignment horizontal="center" vertical="center"/>
    </xf>
    <xf numFmtId="0" fontId="27" fillId="10" borderId="21" xfId="0" applyFont="1" applyFill="1" applyBorder="1" applyAlignment="1">
      <alignment horizontal="center" vertical="center"/>
    </xf>
    <xf numFmtId="0" fontId="21" fillId="11" borderId="26" xfId="0" applyFont="1" applyFill="1" applyBorder="1" applyAlignment="1">
      <alignment horizontal="center" vertical="center"/>
    </xf>
    <xf numFmtId="0" fontId="21" fillId="11" borderId="18" xfId="0" applyFont="1" applyFill="1" applyBorder="1" applyAlignment="1">
      <alignment horizontal="center" vertical="center"/>
    </xf>
    <xf numFmtId="0" fontId="21" fillId="11" borderId="21" xfId="0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vertical="center" wrapText="1"/>
    </xf>
    <xf numFmtId="0" fontId="40" fillId="0" borderId="0" xfId="0" applyFont="1" applyAlignment="1" applyProtection="1">
      <alignment horizontal="center" vertical="center" shrinkToFit="1"/>
      <protection locked="0" hidden="1"/>
    </xf>
    <xf numFmtId="0" fontId="40" fillId="0" borderId="0" xfId="0" applyFont="1" applyAlignment="1" applyProtection="1">
      <alignment horizontal="center" vertical="center"/>
      <protection hidden="1"/>
    </xf>
    <xf numFmtId="177" fontId="42" fillId="0" borderId="0" xfId="0" applyNumberFormat="1" applyFont="1" applyProtection="1">
      <alignment vertical="center"/>
      <protection hidden="1"/>
    </xf>
    <xf numFmtId="176" fontId="40" fillId="0" borderId="0" xfId="0" applyNumberFormat="1" applyFont="1" applyProtection="1">
      <alignment vertical="center"/>
      <protection hidden="1"/>
    </xf>
    <xf numFmtId="0" fontId="43" fillId="0" borderId="23" xfId="0" applyFont="1" applyBorder="1" applyAlignment="1" applyProtection="1">
      <alignment horizontal="center" vertical="center"/>
      <protection hidden="1"/>
    </xf>
    <xf numFmtId="0" fontId="43" fillId="0" borderId="23" xfId="0" applyFont="1" applyBorder="1" applyAlignment="1">
      <alignment horizontal="center" vertical="center"/>
    </xf>
    <xf numFmtId="0" fontId="44" fillId="0" borderId="0" xfId="0" applyFont="1" applyAlignment="1">
      <alignment vertical="center" shrinkToFit="1"/>
    </xf>
    <xf numFmtId="38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4" fillId="4" borderId="0" xfId="0" applyFont="1" applyFill="1" applyAlignment="1">
      <alignment vertical="center" shrinkToFit="1"/>
    </xf>
    <xf numFmtId="0" fontId="12" fillId="4" borderId="0" xfId="0" applyFont="1" applyFill="1">
      <alignment vertical="center"/>
    </xf>
    <xf numFmtId="38" fontId="12" fillId="4" borderId="0" xfId="0" applyNumberFormat="1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45" fillId="0" borderId="0" xfId="0" applyFont="1">
      <alignment vertical="center"/>
    </xf>
    <xf numFmtId="0" fontId="47" fillId="0" borderId="0" xfId="0" applyFont="1" applyAlignment="1" applyProtection="1">
      <alignment horizontal="center" vertical="center"/>
      <protection hidden="1"/>
    </xf>
    <xf numFmtId="177" fontId="45" fillId="0" borderId="0" xfId="0" applyNumberFormat="1" applyFont="1" applyProtection="1">
      <alignment vertical="center"/>
      <protection hidden="1"/>
    </xf>
    <xf numFmtId="176" fontId="47" fillId="0" borderId="0" xfId="0" applyNumberFormat="1" applyFont="1" applyProtection="1">
      <alignment vertical="center"/>
      <protection hidden="1"/>
    </xf>
    <xf numFmtId="0" fontId="46" fillId="0" borderId="0" xfId="0" applyFont="1" applyAlignment="1" applyProtection="1">
      <alignment horizontal="center" vertical="center"/>
      <protection hidden="1"/>
    </xf>
    <xf numFmtId="0" fontId="48" fillId="0" borderId="0" xfId="0" applyFont="1" applyAlignment="1" applyProtection="1">
      <alignment vertical="center" wrapText="1"/>
      <protection hidden="1"/>
    </xf>
    <xf numFmtId="0" fontId="47" fillId="0" borderId="0" xfId="0" applyFont="1" applyAlignment="1" applyProtection="1">
      <alignment horizontal="center" vertical="center" shrinkToFit="1"/>
      <protection hidden="1"/>
    </xf>
    <xf numFmtId="0" fontId="14" fillId="4" borderId="0" xfId="0" applyFont="1" applyFill="1" applyAlignment="1" applyProtection="1">
      <alignment horizontal="center" vertical="center" wrapText="1"/>
      <protection hidden="1"/>
    </xf>
    <xf numFmtId="0" fontId="25" fillId="0" borderId="7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textRotation="255"/>
    </xf>
    <xf numFmtId="0" fontId="10" fillId="0" borderId="9" xfId="0" applyFont="1" applyBorder="1" applyAlignment="1">
      <alignment horizontal="center" vertical="center" textRotation="255"/>
    </xf>
    <xf numFmtId="0" fontId="10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8" fillId="10" borderId="0" xfId="0" applyFont="1" applyFill="1" applyAlignment="1">
      <alignment horizontal="center" vertical="center"/>
    </xf>
    <xf numFmtId="0" fontId="22" fillId="0" borderId="2" xfId="0" applyFont="1" applyBorder="1" applyAlignment="1" applyProtection="1">
      <alignment horizontal="center" vertical="center" shrinkToFit="1"/>
      <protection locked="0"/>
    </xf>
    <xf numFmtId="0" fontId="22" fillId="0" borderId="3" xfId="0" applyFont="1" applyBorder="1" applyAlignment="1" applyProtection="1">
      <alignment horizontal="center" vertical="center" shrinkToFit="1"/>
      <protection locked="0"/>
    </xf>
    <xf numFmtId="0" fontId="22" fillId="2" borderId="1" xfId="0" applyFont="1" applyFill="1" applyBorder="1" applyAlignment="1" applyProtection="1">
      <alignment horizontal="center" vertical="center" shrinkToFit="1"/>
      <protection locked="0"/>
    </xf>
    <xf numFmtId="0" fontId="22" fillId="2" borderId="3" xfId="0" applyFont="1" applyFill="1" applyBorder="1" applyAlignment="1" applyProtection="1">
      <alignment horizontal="center" vertical="center" shrinkToFit="1"/>
      <protection locked="0"/>
    </xf>
    <xf numFmtId="0" fontId="38" fillId="7" borderId="0" xfId="0" applyFont="1" applyFill="1" applyAlignment="1">
      <alignment horizontal="center" vertical="center"/>
    </xf>
    <xf numFmtId="0" fontId="22" fillId="3" borderId="1" xfId="0" applyFont="1" applyFill="1" applyBorder="1" applyAlignment="1" applyProtection="1">
      <alignment horizontal="center" vertical="center" shrinkToFit="1"/>
      <protection hidden="1"/>
    </xf>
    <xf numFmtId="0" fontId="22" fillId="3" borderId="2" xfId="0" applyFont="1" applyFill="1" applyBorder="1" applyAlignment="1" applyProtection="1">
      <alignment horizontal="center" vertical="center" shrinkToFit="1"/>
      <protection hidden="1"/>
    </xf>
    <xf numFmtId="0" fontId="11" fillId="9" borderId="0" xfId="0" applyFont="1" applyFill="1" applyAlignment="1">
      <alignment horizontal="center" vertical="center"/>
    </xf>
    <xf numFmtId="0" fontId="22" fillId="2" borderId="2" xfId="0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Alignment="1">
      <alignment horizontal="left" vertical="center" wrapText="1"/>
    </xf>
    <xf numFmtId="176" fontId="22" fillId="3" borderId="1" xfId="0" applyNumberFormat="1" applyFont="1" applyFill="1" applyBorder="1" applyAlignment="1" applyProtection="1">
      <alignment horizontal="center" vertical="center"/>
      <protection hidden="1"/>
    </xf>
    <xf numFmtId="176" fontId="22" fillId="3" borderId="3" xfId="0" applyNumberFormat="1" applyFont="1" applyFill="1" applyBorder="1" applyAlignment="1" applyProtection="1">
      <alignment horizontal="center" vertical="center"/>
      <protection hidden="1"/>
    </xf>
    <xf numFmtId="49" fontId="22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22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18" fillId="6" borderId="1" xfId="0" applyFont="1" applyFill="1" applyBorder="1" applyAlignment="1" applyProtection="1">
      <alignment horizontal="center" vertical="center"/>
      <protection locked="0"/>
    </xf>
    <xf numFmtId="0" fontId="18" fillId="6" borderId="2" xfId="0" applyFont="1" applyFill="1" applyBorder="1" applyAlignment="1" applyProtection="1">
      <alignment horizontal="center" vertical="center"/>
      <protection locked="0"/>
    </xf>
    <xf numFmtId="0" fontId="18" fillId="6" borderId="3" xfId="0" applyFont="1" applyFill="1" applyBorder="1" applyAlignment="1" applyProtection="1">
      <alignment horizontal="center" vertical="center"/>
      <protection locked="0"/>
    </xf>
    <xf numFmtId="176" fontId="22" fillId="3" borderId="1" xfId="1" applyNumberFormat="1" applyFont="1" applyFill="1" applyBorder="1" applyAlignment="1" applyProtection="1">
      <alignment horizontal="center" vertical="center"/>
      <protection locked="0" hidden="1"/>
    </xf>
    <xf numFmtId="176" fontId="22" fillId="3" borderId="2" xfId="1" applyNumberFormat="1" applyFont="1" applyFill="1" applyBorder="1" applyAlignment="1" applyProtection="1">
      <alignment horizontal="center" vertical="center"/>
      <protection locked="0" hidden="1"/>
    </xf>
    <xf numFmtId="0" fontId="26" fillId="2" borderId="1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2" fillId="3" borderId="3" xfId="0" applyFont="1" applyFill="1" applyBorder="1" applyAlignment="1" applyProtection="1">
      <alignment horizontal="center" vertical="center" shrinkToFit="1"/>
      <protection hidden="1"/>
    </xf>
    <xf numFmtId="177" fontId="22" fillId="3" borderId="1" xfId="0" applyNumberFormat="1" applyFont="1" applyFill="1" applyBorder="1" applyAlignment="1" applyProtection="1">
      <alignment horizontal="center" vertical="center"/>
      <protection hidden="1"/>
    </xf>
    <xf numFmtId="177" fontId="22" fillId="3" borderId="3" xfId="0" applyNumberFormat="1" applyFont="1" applyFill="1" applyBorder="1" applyAlignment="1" applyProtection="1">
      <alignment horizontal="center" vertical="center"/>
      <protection hidden="1"/>
    </xf>
    <xf numFmtId="0" fontId="21" fillId="0" borderId="6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9" fillId="7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49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游ゴシック Medium"/>
        <family val="3"/>
        <charset val="128"/>
        <scheme val="none"/>
      </font>
      <numFmt numFmtId="176" formatCode="#,##0&quot;円&quot;;\-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游ゴシック Medium"/>
        <family val="3"/>
        <charset val="128"/>
        <scheme val="none"/>
      </font>
      <numFmt numFmtId="177" formatCode="#,##0&quot;人&quot;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游ゴシック Medium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游ゴシック Medium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游ゴシック Medium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游ゴシック Medium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游ゴシック Medium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游ゴシック Medium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游ゴシック Medium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游ゴシック Medium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游ゴシック Medium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游ゴシック Medium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游ゴシック Medium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游ゴシック Medium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游ゴシック Medium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游ゴシック Medium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游ゴシック Medium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游ゴシック Medium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游ゴシック Medium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游ゴシック Medium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游ゴシック Medium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protection locked="1" hidden="1"/>
    </dxf>
    <dxf>
      <font>
        <strike val="0"/>
        <outline val="0"/>
        <shadow val="0"/>
        <u val="none"/>
        <vertAlign val="baseline"/>
        <color theme="1"/>
        <name val="游ゴシック Medium"/>
        <family val="3"/>
        <charset val="128"/>
        <scheme val="none"/>
      </font>
      <fill>
        <patternFill patternType="none">
          <fgColor indexed="64"/>
          <bgColor auto="1"/>
        </patternFill>
      </fill>
      <protection locked="1" hidden="1"/>
    </dxf>
    <dxf>
      <font>
        <strike val="0"/>
        <outline val="0"/>
        <shadow val="0"/>
        <u val="none"/>
        <vertAlign val="baseline"/>
        <color theme="1"/>
        <name val="游ゴシック Medium"/>
        <family val="3"/>
        <charset val="128"/>
        <scheme val="none"/>
      </font>
      <fill>
        <patternFill patternType="none">
          <fgColor indexed="64"/>
          <bgColor auto="1"/>
        </patternFill>
      </fill>
      <border diagonalUp="0" diagonalDown="0">
        <left style="hair">
          <color indexed="64"/>
        </left>
        <right style="hair">
          <color indexed="64"/>
        </right>
        <top/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family val="1"/>
        <charset val="128"/>
        <scheme val="none"/>
      </font>
      <numFmt numFmtId="176" formatCode="#,##0&quot;円&quot;;\-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family val="1"/>
        <charset val="128"/>
        <scheme val="none"/>
      </font>
      <numFmt numFmtId="177" formatCode="#,##0&quot;人&quot;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2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protection locked="0" hidden="1"/>
    </dxf>
    <dxf>
      <font>
        <strike val="0"/>
        <outline val="0"/>
        <shadow val="0"/>
        <u val="none"/>
        <vertAlign val="baseline"/>
        <color theme="2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theme="2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</dxfs>
  <tableStyles count="0" defaultTableStyle="TableStyleMedium2" defaultPivotStyle="PivotStyleLight16"/>
  <colors>
    <mruColors>
      <color rgb="FFA5FDF9"/>
      <color rgb="FFFFBDDE"/>
      <color rgb="FFFFCC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1967203-A5EA-46BD-9BF3-5ADF3EAD11CF}" name="テーブル1" displayName="テーブル1" ref="H1:AB2" totalsRowShown="0" headerRowDxfId="45" dataDxfId="44">
  <autoFilter ref="H1:AB2" xr:uid="{71967203-A5EA-46BD-9BF3-5ADF3EAD11C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</autoFilter>
  <tableColumns count="21">
    <tableColumn id="1" xr3:uid="{703861AA-AF65-4775-BE02-5CF9F21A6B60}" name="所属名" dataDxfId="43">
      <calculatedColumnFormula>C5</calculatedColumnFormula>
    </tableColumn>
    <tableColumn id="2" xr3:uid="{C70F248A-E020-4AC1-B115-24C26547450E}" name="６GD" dataDxfId="42">
      <calculatedColumnFormula>IF(COUNTIF('女　子'!$G$9:$G$38,"小６以下Ｄ")=0,"",COUNTIF('女　子'!$G$9:$G$38,"小６以下Ｄ")/2)</calculatedColumnFormula>
    </tableColumn>
    <tableColumn id="3" xr3:uid="{A7F5F8F4-E211-4FDC-A056-525C15749BB0}" name="５GD" dataDxfId="41">
      <calculatedColumnFormula>IF(COUNTIF('女　子'!$G$9:$G$38,"小５以下Ｄ")=0,"",COUNTIF('女　子'!$G$9:$G$38,"小５以下Ｄ")/2)</calculatedColumnFormula>
    </tableColumn>
    <tableColumn id="4" xr3:uid="{A73CB6BD-06F5-4150-899E-C18A44081D31}" name="４GD" dataDxfId="40">
      <calculatedColumnFormula>IF(COUNTIF('女　子'!$G$9:$G$38,"小４以下Ｄ")=0,"",COUNTIF('女　子'!$G$9:$G$38,"小４以下Ｄ")/2)</calculatedColumnFormula>
    </tableColumn>
    <tableColumn id="5" xr3:uid="{DE75BBC5-5924-4261-A38A-973354F58A64}" name="３GD" dataDxfId="39">
      <calculatedColumnFormula>IF(COUNTIF('女　子'!$G$9:$G$38,"小３以下Ｄ")=0,"",COUNTIF('女　子'!$G$9:$G$38,"小３以下Ｄ")/2)</calculatedColumnFormula>
    </tableColumn>
    <tableColumn id="6" xr3:uid="{591A6F5E-8208-4210-BCF2-4FCE2AAAD28B}" name="２GD" dataDxfId="38">
      <calculatedColumnFormula>IF(COUNTIF('女　子'!$G$9:$G$38,"小２以下Ｄ")=0,"",COUNTIF('女　子'!$G$9:$G$38,"小２以下Ｄ")/2)</calculatedColumnFormula>
    </tableColumn>
    <tableColumn id="7" xr3:uid="{694D3BE1-18EB-4CFA-A55A-AA9614AD2D28}" name="１GD" dataDxfId="37">
      <calculatedColumnFormula>IF(COUNTIF('女　子'!$G$9:$G$38,"小１以下Ｄ")=0,"",COUNTIF('女　子'!$G$9:$G$38,"小１以下Ｄ")/2)</calculatedColumnFormula>
    </tableColumn>
    <tableColumn id="8" xr3:uid="{0BD3D4B7-A3D9-4991-B488-73B46011B292}" name="T3GS" dataDxfId="36">
      <calculatedColumnFormula>IF(COUNTIF(中学女子!$G$9:$G$38,"中３S")=0,"",COUNTIF(中学女子!$G$9:$G$38,"中３S"))</calculatedColumnFormula>
    </tableColumn>
    <tableColumn id="9" xr3:uid="{EEF7CE21-7BFD-470D-B2E8-62C852107C06}" name="T2GS" dataDxfId="35">
      <calculatedColumnFormula>IF(COUNTIF(中学女子!$G$9:$G$38,"中２S")=0,"",COUNTIF(中学女子!$G$9:$G$38,"中２S"))</calculatedColumnFormula>
    </tableColumn>
    <tableColumn id="10" xr3:uid="{5D4C69B0-F8EE-431D-A318-73F3E2ECCA35}" name="T1GS" dataDxfId="34">
      <calculatedColumnFormula>IF(COUNTIF(中学女子!$G$9:$G$38,"中１S")=0,"",COUNTIF(中学女子!$G$9:$G$38,"中１S"))</calculatedColumnFormula>
    </tableColumn>
    <tableColumn id="11" xr3:uid="{61ECD920-8930-4EE4-A5E2-BF814723C971}" name="６BS" dataDxfId="33">
      <calculatedColumnFormula>IF(COUNTIF('男　子'!$G$9:$G$38,"小６Ｓ")=0,"",COUNTIF('男　子'!$G$9:$G$38,"小６Ｓ"))</calculatedColumnFormula>
    </tableColumn>
    <tableColumn id="12" xr3:uid="{A6E4C648-1F3E-4367-88E7-14BE40E2EC38}" name="５BS" dataDxfId="32">
      <calculatedColumnFormula>IF(COUNTIF('男　子'!$G$9:$G$38,"小５Ｓ")=0,"",COUNTIF('男　子'!$G$9:$G$38,"小５Ｓ"))</calculatedColumnFormula>
    </tableColumn>
    <tableColumn id="13" xr3:uid="{F3347B08-A575-46D5-9EBB-6FCA783E7647}" name="４BS" dataDxfId="31">
      <calculatedColumnFormula>IF(COUNTIF('男　子'!$G$9:$G$38,"小４Ｓ")=0,"",COUNTIF('男　子'!$G$9:$G$38,"小４Ｓ"))</calculatedColumnFormula>
    </tableColumn>
    <tableColumn id="14" xr3:uid="{26D9E6C8-B806-4F37-98C8-43C1781E7B93}" name="３BS" dataDxfId="30">
      <calculatedColumnFormula>IF(COUNTIF('男　子'!$G$9:$G$38,"小３Ｓ")=0,"",COUNTIF('男　子'!$G$9:$G$38,"小３Ｓ"))</calculatedColumnFormula>
    </tableColumn>
    <tableColumn id="15" xr3:uid="{323D6902-F042-4749-92FC-24528730EB1C}" name="２BS" dataDxfId="29">
      <calculatedColumnFormula>IF(COUNTIF('男　子'!$G$9:$G$38,"小２Ｓ")=0,"",COUNTIF('男　子'!$G$9:$G$38,"小２Ｓ"))</calculatedColumnFormula>
    </tableColumn>
    <tableColumn id="16" xr3:uid="{B5E683D8-1906-4CB8-A901-53E5342079FB}" name="１BS" dataDxfId="28">
      <calculatedColumnFormula>IF(COUNTIF('男　子'!$G$9:$G$38,"小１以下Ｓ")=0,"",COUNTIF('男　子'!$G$9:$G$38,"小１以下Ｓ"))</calculatedColumnFormula>
    </tableColumn>
    <tableColumn id="17" xr3:uid="{6417619C-24AA-4432-9B97-305ABDF26600}" name="T3BS" dataDxfId="27">
      <calculatedColumnFormula>IF(COUNTIF('男　子'!$G$9:$G$38,"中３S")=0,"",COUNTIF('男　子'!$G$9:$G$38,"中３S"))</calculatedColumnFormula>
    </tableColumn>
    <tableColumn id="18" xr3:uid="{77B735B1-DBE0-48A7-AD74-C22AF4F95261}" name="T2BS" dataDxfId="26">
      <calculatedColumnFormula>IF(COUNTIF('男　子'!$G$9:$G$38,"中２S")=0,"",COUNTIF('男　子'!$G$9:$G$38,"中２S"))</calculatedColumnFormula>
    </tableColumn>
    <tableColumn id="19" xr3:uid="{F55C14A6-3856-417A-B240-2C924D6FA0CA}" name="T1BS" dataDxfId="25">
      <calculatedColumnFormula>IF(COUNTIF('男　子'!$G$9:$G$38,"中１S")=0,"",COUNTIF('男　子'!$G$9:$G$38,"中１S"))</calculatedColumnFormula>
    </tableColumn>
    <tableColumn id="20" xr3:uid="{F16E81F9-93F4-48E9-BA22-CE4A21CC2E27}" name="参加延べ人数" dataDxfId="24">
      <calculatedColumnFormula>IF(SUM(I2:N2)*2+SUM(O2:Z2)=0,"",SUM(I2:N2)*2+SUM(O2:Z2))</calculatedColumnFormula>
    </tableColumn>
    <tableColumn id="21" xr3:uid="{B021847D-906D-4791-A193-2A71B827256E}" name="参加料合計金額" dataDxfId="23">
      <calculatedColumnFormula>IF(AA2="","",AA2*300)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DD67BC4-8246-46E1-BABD-7927D71B755C}" name="テーブル14" displayName="テーブル14" ref="B1:V2" totalsRowShown="0" headerRowDxfId="22" dataDxfId="21">
  <tableColumns count="21">
    <tableColumn id="1" xr3:uid="{738E947B-6B2D-4737-8A1C-436FB24FB1AB}" name="所属名" dataDxfId="20">
      <calculatedColumnFormula>総括表!C5</calculatedColumnFormula>
    </tableColumn>
    <tableColumn id="2" xr3:uid="{A310F007-EE28-47D0-A5B6-93EF53F495BE}" name="６GD" dataDxfId="19">
      <calculatedColumnFormula>IF(COUNTIF('女　子'!$G$9:$G$38,"小６以下Ｄ")=0,"",COUNTIF('女　子'!$G$9:$G$38,"小６以下Ｄ")/2)</calculatedColumnFormula>
    </tableColumn>
    <tableColumn id="3" xr3:uid="{D5B64DC3-14C5-4499-9535-07374C3D8EBC}" name="５GD" dataDxfId="18">
      <calculatedColumnFormula>IF(COUNTIF('女　子'!$G$9:$G$38,"小５以下Ｄ")=0,"",COUNTIF('女　子'!$G$9:$G$38,"小５以下Ｄ")/2)</calculatedColumnFormula>
    </tableColumn>
    <tableColumn id="4" xr3:uid="{03364803-BA31-40F2-B7DD-FE5DC9BC4FBC}" name="４GD" dataDxfId="17">
      <calculatedColumnFormula>IF(COUNTIF('女　子'!$G$9:$G$38,"小４以下Ｄ")=0,"",COUNTIF('女　子'!$G$9:$G$38,"小４以下Ｄ")/2)</calculatedColumnFormula>
    </tableColumn>
    <tableColumn id="5" xr3:uid="{0FEC2C6E-94C4-497F-8CF4-B6790E538093}" name="３GD" dataDxfId="16">
      <calculatedColumnFormula>IF(COUNTIF('女　子'!$G$9:$G$38,"小３以下Ｄ")=0,"",COUNTIF('女　子'!$G$9:$G$38,"小３以下Ｄ")/2)</calculatedColumnFormula>
    </tableColumn>
    <tableColumn id="6" xr3:uid="{1E593F64-9765-47AA-B5EC-871911F1F70A}" name="２GD" dataDxfId="15">
      <calculatedColumnFormula>IF(COUNTIF('女　子'!$G$9:$G$38,"小２以下Ｄ")=0,"",COUNTIF('女　子'!$G$9:$G$38,"小２以下Ｄ")/2)</calculatedColumnFormula>
    </tableColumn>
    <tableColumn id="7" xr3:uid="{13465740-3630-45C5-B8A6-8A7297FBD8E1}" name="１GD" dataDxfId="14">
      <calculatedColumnFormula>IF(COUNTIF('女　子'!$G$9:$G$38,"小１以下Ｄ")=0,"",COUNTIF('女　子'!$G$9:$G$38,"小１以下Ｄ")/2)</calculatedColumnFormula>
    </tableColumn>
    <tableColumn id="8" xr3:uid="{22F98102-FFAE-4280-B445-69CB8FCD9F17}" name="T3GS" dataDxfId="13">
      <calculatedColumnFormula>IF(COUNTIF(中学女子!$G$9:$G$38,"中３S")=0,"",COUNTIF(中学女子!$G$9:$G$38,"中３S"))</calculatedColumnFormula>
    </tableColumn>
    <tableColumn id="9" xr3:uid="{5AFBBC54-36A7-4663-AAB4-3AB8638833D8}" name="T2GS" dataDxfId="12">
      <calculatedColumnFormula>IF(COUNTIF(中学女子!$G$9:$G$38,"中２S")=0,"",COUNTIF(中学女子!$G$9:$G$38,"中２S"))</calculatedColumnFormula>
    </tableColumn>
    <tableColumn id="10" xr3:uid="{59A76DEE-CFE9-4D5D-AEC3-97B07CD067D6}" name="T1GS" dataDxfId="11">
      <calculatedColumnFormula>IF(COUNTIF(中学女子!$G$9:$G$38,"中１S")=0,"",COUNTIF(中学女子!$G$9:$G$38,"中１S"))</calculatedColumnFormula>
    </tableColumn>
    <tableColumn id="11" xr3:uid="{35144582-049A-496C-BA4D-1E559539A9BC}" name="６BS" dataDxfId="10">
      <calculatedColumnFormula>IF(COUNTIF('男　子'!$G$9:$G$38,"小６Ｓ")=0,"",COUNTIF('男　子'!$G$9:$G$38,"小６Ｓ"))</calculatedColumnFormula>
    </tableColumn>
    <tableColumn id="12" xr3:uid="{1930F071-2DCD-4202-958A-7BDD65B80967}" name="５BS" dataDxfId="9">
      <calculatedColumnFormula>IF(COUNTIF('男　子'!$G$9:$G$38,"小５Ｓ")=0,"",COUNTIF('男　子'!$G$9:$G$38,"小５Ｓ"))</calculatedColumnFormula>
    </tableColumn>
    <tableColumn id="13" xr3:uid="{EF631840-C23F-42A9-BA6E-1AF0ED71F80D}" name="４BS" dataDxfId="8">
      <calculatedColumnFormula>IF(COUNTIF('男　子'!$G$9:$G$38,"小４Ｓ")=0,"",COUNTIF('男　子'!$G$9:$G$38,"小４Ｓ"))</calculatedColumnFormula>
    </tableColumn>
    <tableColumn id="14" xr3:uid="{BFFDC61B-AB2F-4859-A8EE-4CE7E20F2027}" name="３BS" dataDxfId="7">
      <calculatedColumnFormula>IF(COUNTIF('男　子'!$G$9:$G$38,"小３Ｓ")=0,"",COUNTIF('男　子'!$G$9:$G$38,"小３Ｓ"))</calculatedColumnFormula>
    </tableColumn>
    <tableColumn id="15" xr3:uid="{F5F03381-5C44-4621-A25F-9357CD4B7363}" name="２BS" dataDxfId="6">
      <calculatedColumnFormula>IF(COUNTIF('男　子'!$G$9:$G$38,"小２Ｓ")=0,"",COUNTIF('男　子'!$G$9:$G$38,"小２Ｓ"))</calculatedColumnFormula>
    </tableColumn>
    <tableColumn id="16" xr3:uid="{0321A82D-ABA2-463E-8E87-1E7FD9817BEA}" name="１BS" dataDxfId="5">
      <calculatedColumnFormula>IF(COUNTIF('男　子'!$G$9:$G$38,"小１以下Ｓ")=0,"",COUNTIF('男　子'!$G$9:$G$38,"小１以下Ｓ"))</calculatedColumnFormula>
    </tableColumn>
    <tableColumn id="17" xr3:uid="{B2052A25-D0BC-4252-9AD3-41089D09D5DD}" name="T3BS" dataDxfId="4">
      <calculatedColumnFormula>IF(COUNTIF('男　子'!$G$9:$G$38,"中３S")=0,"",COUNTIF('男　子'!$G$9:$G$38,"中３S"))</calculatedColumnFormula>
    </tableColumn>
    <tableColumn id="18" xr3:uid="{BFC59C04-8CF7-49D6-84FC-F237B9453C16}" name="T2BS" dataDxfId="3">
      <calculatedColumnFormula>IF(COUNTIF('男　子'!$G$9:$G$38,"中２S")=0,"",COUNTIF('男　子'!$G$9:$G$38,"中２S"))</calculatedColumnFormula>
    </tableColumn>
    <tableColumn id="19" xr3:uid="{CCFFB46C-2EA5-4AE7-AF9C-CEC3D52DAD90}" name="T1BS" dataDxfId="2">
      <calculatedColumnFormula>IF(COUNTIF('男　子'!$G$9:$G$38,"中１S")=0,"",COUNTIF('男　子'!$G$9:$G$38,"中１S"))</calculatedColumnFormula>
    </tableColumn>
    <tableColumn id="20" xr3:uid="{5B231768-6482-4608-B1E8-454F77161D44}" name="参加延べ人数" dataDxfId="1">
      <calculatedColumnFormula>IF(SUM(C2:H2)*2+SUM(I2:T2)=0,"",SUM(C2:H2)*2+SUM(I2:T2))</calculatedColumnFormula>
    </tableColumn>
    <tableColumn id="21" xr3:uid="{32310043-6B47-43CE-96E2-66854E52B439}" name="参加料合計金額" dataDxfId="0">
      <calculatedColumnFormula>IF(U2="","",U2*300)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  <pageSetUpPr fitToPage="1"/>
  </sheetPr>
  <dimension ref="A1:AZ99"/>
  <sheetViews>
    <sheetView showGridLines="0" tabSelected="1" zoomScaleNormal="100" workbookViewId="0">
      <selection activeCell="D6" sqref="D6:E6"/>
    </sheetView>
  </sheetViews>
  <sheetFormatPr defaultRowHeight="23.25" customHeight="1" x14ac:dyDescent="0.15"/>
  <cols>
    <col min="1" max="1" width="3.25" customWidth="1"/>
    <col min="2" max="2" width="4" customWidth="1"/>
    <col min="3" max="4" width="13.125" customWidth="1"/>
    <col min="5" max="5" width="14.625" customWidth="1"/>
    <col min="6" max="6" width="5.625" customWidth="1"/>
    <col min="7" max="8" width="11.5" customWidth="1"/>
    <col min="9" max="9" width="12.75" customWidth="1"/>
    <col min="10" max="10" width="0.875" customWidth="1"/>
    <col min="11" max="11" width="14" customWidth="1"/>
    <col min="12" max="12" width="4.625" customWidth="1"/>
    <col min="21" max="25" width="9" style="73"/>
    <col min="26" max="27" width="12.125" style="73" customWidth="1"/>
    <col min="28" max="28" width="8.75" style="73"/>
    <col min="29" max="46" width="8.5" style="73" customWidth="1"/>
    <col min="47" max="49" width="9" style="73"/>
    <col min="50" max="50" width="9" style="72"/>
    <col min="51" max="52" width="9" style="11"/>
  </cols>
  <sheetData>
    <row r="1" spans="2:52" ht="22.5" customHeight="1" x14ac:dyDescent="0.15">
      <c r="B1" s="130" t="s">
        <v>87</v>
      </c>
      <c r="C1" s="130"/>
      <c r="D1" s="130"/>
      <c r="E1" s="130"/>
      <c r="F1" s="130"/>
      <c r="G1" s="130"/>
      <c r="H1" s="130"/>
      <c r="I1" s="130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2:52" ht="15" customHeight="1" x14ac:dyDescent="0.15">
      <c r="B2" s="39"/>
      <c r="C2" s="39"/>
      <c r="D2" s="39"/>
      <c r="E2" s="39"/>
      <c r="F2" s="39"/>
      <c r="G2" s="39"/>
      <c r="H2" s="39"/>
      <c r="I2" s="41"/>
      <c r="L2" s="11"/>
      <c r="N2" s="11"/>
      <c r="O2" s="11"/>
      <c r="P2" s="11"/>
      <c r="Q2" s="11"/>
      <c r="R2" s="11"/>
      <c r="S2" s="11"/>
      <c r="T2" s="11"/>
    </row>
    <row r="3" spans="2:52" ht="22.5" customHeight="1" x14ac:dyDescent="0.15">
      <c r="B3" s="39"/>
      <c r="C3" s="39"/>
      <c r="D3" s="39"/>
      <c r="E3" s="140" t="s">
        <v>156</v>
      </c>
      <c r="F3" s="140"/>
      <c r="G3" s="39"/>
      <c r="H3" s="39"/>
      <c r="I3" s="11"/>
      <c r="K3" s="11"/>
      <c r="L3" s="11"/>
      <c r="M3" s="11"/>
      <c r="N3" s="11"/>
      <c r="O3" s="11"/>
      <c r="P3" s="11"/>
      <c r="Q3" s="11"/>
      <c r="R3" s="11"/>
      <c r="S3" s="11"/>
      <c r="T3" s="73"/>
      <c r="AW3" s="72"/>
      <c r="AX3" s="11"/>
      <c r="AZ3"/>
    </row>
    <row r="4" spans="2:52" ht="11.25" customHeight="1" x14ac:dyDescent="0.15">
      <c r="B4" s="133"/>
      <c r="C4" s="133"/>
      <c r="D4" s="133"/>
      <c r="E4" s="133"/>
      <c r="F4" s="133"/>
      <c r="G4" s="133"/>
      <c r="H4" s="133"/>
      <c r="I4" s="133"/>
      <c r="L4" s="11"/>
      <c r="N4" s="11"/>
      <c r="O4" s="11"/>
      <c r="P4" s="11"/>
      <c r="Q4" s="11"/>
      <c r="R4" s="11"/>
      <c r="S4" s="11"/>
      <c r="T4" s="11"/>
      <c r="Z4" s="111" t="s">
        <v>99</v>
      </c>
      <c r="AA4" s="111" t="s">
        <v>100</v>
      </c>
      <c r="AB4" s="49" t="s">
        <v>160</v>
      </c>
      <c r="AC4" s="111" t="s">
        <v>90</v>
      </c>
      <c r="AD4" s="111" t="s">
        <v>91</v>
      </c>
      <c r="AE4" s="111" t="s">
        <v>92</v>
      </c>
      <c r="AF4" s="111" t="s">
        <v>93</v>
      </c>
      <c r="AG4" s="111" t="s">
        <v>94</v>
      </c>
      <c r="AH4" s="111" t="s">
        <v>95</v>
      </c>
      <c r="AI4" s="111" t="s">
        <v>96</v>
      </c>
      <c r="AJ4" s="112" t="s">
        <v>97</v>
      </c>
      <c r="AK4" s="112" t="s">
        <v>98</v>
      </c>
      <c r="AL4" s="111" t="s">
        <v>146</v>
      </c>
      <c r="AM4" s="111" t="s">
        <v>147</v>
      </c>
      <c r="AN4" s="111" t="s">
        <v>148</v>
      </c>
      <c r="AO4" s="111" t="s">
        <v>149</v>
      </c>
      <c r="AP4" s="111" t="s">
        <v>150</v>
      </c>
      <c r="AQ4" s="111" t="s">
        <v>101</v>
      </c>
      <c r="AR4" s="111" t="s">
        <v>151</v>
      </c>
      <c r="AS4" s="112" t="s">
        <v>152</v>
      </c>
      <c r="AT4" s="112" t="s">
        <v>102</v>
      </c>
    </row>
    <row r="5" spans="2:52" ht="11.25" customHeight="1" x14ac:dyDescent="0.15">
      <c r="B5" s="39"/>
      <c r="C5" s="39"/>
      <c r="D5" s="39"/>
      <c r="E5" s="39"/>
      <c r="F5" s="39"/>
      <c r="G5" s="39"/>
      <c r="H5" s="39"/>
      <c r="I5" s="39"/>
      <c r="O5" s="11"/>
      <c r="P5" s="11"/>
      <c r="Q5" s="11"/>
      <c r="R5" s="11"/>
      <c r="S5" s="11"/>
      <c r="T5" s="11"/>
      <c r="Z5" s="111"/>
      <c r="AA5" s="111"/>
      <c r="AB5" s="49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2"/>
      <c r="AT5" s="112"/>
    </row>
    <row r="6" spans="2:52" ht="22.5" customHeight="1" x14ac:dyDescent="0.15">
      <c r="B6" s="131" t="s">
        <v>0</v>
      </c>
      <c r="C6" s="132"/>
      <c r="D6" s="143"/>
      <c r="E6" s="144"/>
      <c r="F6" s="141" t="s">
        <v>105</v>
      </c>
      <c r="G6" s="141"/>
      <c r="H6" s="141"/>
      <c r="I6" s="142"/>
      <c r="K6" s="79" t="s">
        <v>153</v>
      </c>
      <c r="L6" s="11"/>
      <c r="N6" s="11"/>
      <c r="O6" s="11"/>
      <c r="P6" s="11"/>
      <c r="Q6" s="11"/>
      <c r="R6" s="11"/>
      <c r="S6" s="11"/>
      <c r="T6" s="11"/>
      <c r="Z6" s="111" t="s">
        <v>90</v>
      </c>
      <c r="AA6" s="111" t="s">
        <v>146</v>
      </c>
      <c r="AB6" s="111" t="s">
        <v>151</v>
      </c>
      <c r="AC6" s="111">
        <v>601</v>
      </c>
      <c r="AD6" s="111">
        <v>501</v>
      </c>
      <c r="AE6" s="111">
        <v>401</v>
      </c>
      <c r="AF6" s="111">
        <v>301</v>
      </c>
      <c r="AG6" s="111">
        <v>201</v>
      </c>
      <c r="AH6" s="111">
        <v>101</v>
      </c>
      <c r="AI6" s="111" t="s">
        <v>52</v>
      </c>
      <c r="AJ6" s="111" t="s">
        <v>62</v>
      </c>
      <c r="AK6" s="111" t="s">
        <v>72</v>
      </c>
      <c r="AL6" s="111">
        <v>601</v>
      </c>
      <c r="AM6" s="111">
        <v>501</v>
      </c>
      <c r="AN6" s="111">
        <v>401</v>
      </c>
      <c r="AO6" s="111">
        <v>301</v>
      </c>
      <c r="AP6" s="111">
        <v>201</v>
      </c>
      <c r="AQ6" s="111">
        <v>101</v>
      </c>
      <c r="AR6" s="111" t="s">
        <v>52</v>
      </c>
      <c r="AS6" s="111" t="s">
        <v>62</v>
      </c>
      <c r="AT6" s="111" t="s">
        <v>72</v>
      </c>
    </row>
    <row r="7" spans="2:52" ht="22.5" customHeight="1" x14ac:dyDescent="0.15">
      <c r="B7" s="134" t="s">
        <v>1</v>
      </c>
      <c r="C7" s="74" t="s">
        <v>2</v>
      </c>
      <c r="D7" s="75"/>
      <c r="E7" s="136" t="s">
        <v>110</v>
      </c>
      <c r="F7" s="138" t="s">
        <v>5</v>
      </c>
      <c r="G7" s="76" t="s">
        <v>40</v>
      </c>
      <c r="H7" s="77"/>
      <c r="I7" s="128" t="s">
        <v>7</v>
      </c>
      <c r="L7" s="11"/>
      <c r="N7" s="11"/>
      <c r="O7" s="11"/>
      <c r="P7" s="11"/>
      <c r="Q7" s="11"/>
      <c r="R7" s="11"/>
      <c r="S7" s="11"/>
      <c r="T7" s="11"/>
      <c r="Z7" s="111" t="s">
        <v>91</v>
      </c>
      <c r="AA7" s="111" t="s">
        <v>147</v>
      </c>
      <c r="AB7" s="112" t="s">
        <v>152</v>
      </c>
      <c r="AC7" s="111">
        <v>602</v>
      </c>
      <c r="AD7" s="111">
        <v>502</v>
      </c>
      <c r="AE7" s="111">
        <v>402</v>
      </c>
      <c r="AF7" s="111">
        <v>302</v>
      </c>
      <c r="AG7" s="111">
        <v>202</v>
      </c>
      <c r="AH7" s="111">
        <v>102</v>
      </c>
      <c r="AI7" s="111" t="s">
        <v>53</v>
      </c>
      <c r="AJ7" s="111" t="s">
        <v>63</v>
      </c>
      <c r="AK7" s="111" t="s">
        <v>73</v>
      </c>
      <c r="AL7" s="111">
        <v>602</v>
      </c>
      <c r="AM7" s="111">
        <v>502</v>
      </c>
      <c r="AN7" s="111">
        <v>402</v>
      </c>
      <c r="AO7" s="111">
        <v>302</v>
      </c>
      <c r="AP7" s="111">
        <v>202</v>
      </c>
      <c r="AQ7" s="111">
        <v>102</v>
      </c>
      <c r="AR7" s="111" t="s">
        <v>53</v>
      </c>
      <c r="AS7" s="111" t="s">
        <v>63</v>
      </c>
      <c r="AT7" s="111" t="s">
        <v>73</v>
      </c>
    </row>
    <row r="8" spans="2:52" ht="22.5" customHeight="1" x14ac:dyDescent="0.15">
      <c r="B8" s="135"/>
      <c r="C8" s="36" t="s">
        <v>3</v>
      </c>
      <c r="D8" s="36" t="s">
        <v>4</v>
      </c>
      <c r="E8" s="137"/>
      <c r="F8" s="139"/>
      <c r="G8" s="17" t="s">
        <v>6</v>
      </c>
      <c r="H8" s="18" t="s">
        <v>39</v>
      </c>
      <c r="I8" s="129"/>
      <c r="L8" s="24" t="s">
        <v>42</v>
      </c>
      <c r="N8" s="11"/>
      <c r="O8" s="11"/>
      <c r="P8" s="11"/>
      <c r="Q8" s="11"/>
      <c r="R8" s="11"/>
      <c r="S8" s="11"/>
      <c r="T8" s="11"/>
      <c r="Z8" s="111" t="s">
        <v>92</v>
      </c>
      <c r="AA8" s="111" t="s">
        <v>148</v>
      </c>
      <c r="AB8" s="112" t="s">
        <v>102</v>
      </c>
      <c r="AC8" s="111">
        <v>603</v>
      </c>
      <c r="AD8" s="111">
        <v>503</v>
      </c>
      <c r="AE8" s="111">
        <v>403</v>
      </c>
      <c r="AF8" s="111">
        <v>303</v>
      </c>
      <c r="AG8" s="111">
        <v>203</v>
      </c>
      <c r="AH8" s="111">
        <v>103</v>
      </c>
      <c r="AI8" s="111" t="s">
        <v>54</v>
      </c>
      <c r="AJ8" s="111" t="s">
        <v>64</v>
      </c>
      <c r="AK8" s="111" t="s">
        <v>74</v>
      </c>
      <c r="AL8" s="111">
        <v>603</v>
      </c>
      <c r="AM8" s="111">
        <v>503</v>
      </c>
      <c r="AN8" s="111">
        <v>403</v>
      </c>
      <c r="AO8" s="111">
        <v>303</v>
      </c>
      <c r="AP8" s="111">
        <v>203</v>
      </c>
      <c r="AQ8" s="111">
        <v>103</v>
      </c>
      <c r="AR8" s="111" t="s">
        <v>54</v>
      </c>
      <c r="AS8" s="111" t="s">
        <v>64</v>
      </c>
      <c r="AT8" s="111" t="s">
        <v>74</v>
      </c>
    </row>
    <row r="9" spans="2:52" ht="21" customHeight="1" x14ac:dyDescent="0.15">
      <c r="B9" s="6">
        <v>1</v>
      </c>
      <c r="C9" s="20"/>
      <c r="D9" s="20"/>
      <c r="E9" s="65"/>
      <c r="F9" s="48"/>
      <c r="G9" s="45"/>
      <c r="H9" s="14"/>
      <c r="I9" s="44"/>
      <c r="K9" s="22"/>
      <c r="L9" s="11"/>
      <c r="R9" s="11"/>
      <c r="S9" s="11"/>
      <c r="T9" s="11"/>
      <c r="Z9" s="111" t="s">
        <v>93</v>
      </c>
      <c r="AA9" s="111" t="s">
        <v>149</v>
      </c>
      <c r="AB9" s="49"/>
      <c r="AC9" s="111">
        <v>604</v>
      </c>
      <c r="AD9" s="111">
        <v>504</v>
      </c>
      <c r="AE9" s="111">
        <v>404</v>
      </c>
      <c r="AF9" s="111">
        <v>304</v>
      </c>
      <c r="AG9" s="111">
        <v>204</v>
      </c>
      <c r="AH9" s="111">
        <v>104</v>
      </c>
      <c r="AI9" s="111" t="s">
        <v>55</v>
      </c>
      <c r="AJ9" s="111" t="s">
        <v>65</v>
      </c>
      <c r="AK9" s="111" t="s">
        <v>75</v>
      </c>
      <c r="AL9" s="111">
        <v>604</v>
      </c>
      <c r="AM9" s="111">
        <v>504</v>
      </c>
      <c r="AN9" s="111">
        <v>404</v>
      </c>
      <c r="AO9" s="111">
        <v>304</v>
      </c>
      <c r="AP9" s="111">
        <v>204</v>
      </c>
      <c r="AQ9" s="111">
        <v>104</v>
      </c>
      <c r="AR9" s="111" t="s">
        <v>55</v>
      </c>
      <c r="AS9" s="111" t="s">
        <v>65</v>
      </c>
      <c r="AT9" s="111" t="s">
        <v>75</v>
      </c>
    </row>
    <row r="10" spans="2:52" ht="21" customHeight="1" x14ac:dyDescent="0.15">
      <c r="B10" s="5">
        <v>2</v>
      </c>
      <c r="C10" s="20"/>
      <c r="D10" s="20"/>
      <c r="E10" s="65"/>
      <c r="F10" s="48"/>
      <c r="G10" s="45"/>
      <c r="H10" s="14"/>
      <c r="I10" s="44"/>
      <c r="K10" s="127" t="str">
        <f>IF($H$81=0,"","ランク番号が重複しています")</f>
        <v/>
      </c>
      <c r="L10" s="25" t="s">
        <v>43</v>
      </c>
      <c r="M10" s="13" t="s">
        <v>44</v>
      </c>
      <c r="N10" s="11"/>
      <c r="O10" s="11"/>
      <c r="P10" s="11"/>
      <c r="Q10" s="11"/>
      <c r="R10" s="11"/>
      <c r="S10" s="11"/>
      <c r="T10" s="11"/>
      <c r="Z10" s="111" t="s">
        <v>94</v>
      </c>
      <c r="AA10" s="111" t="s">
        <v>150</v>
      </c>
      <c r="AB10" s="49"/>
      <c r="AC10" s="111">
        <v>605</v>
      </c>
      <c r="AD10" s="111">
        <v>505</v>
      </c>
      <c r="AE10" s="111">
        <v>405</v>
      </c>
      <c r="AF10" s="111">
        <v>305</v>
      </c>
      <c r="AG10" s="111">
        <v>205</v>
      </c>
      <c r="AH10" s="111">
        <v>105</v>
      </c>
      <c r="AI10" s="111" t="s">
        <v>56</v>
      </c>
      <c r="AJ10" s="111" t="s">
        <v>66</v>
      </c>
      <c r="AK10" s="111" t="s">
        <v>76</v>
      </c>
      <c r="AL10" s="111">
        <v>605</v>
      </c>
      <c r="AM10" s="111">
        <v>505</v>
      </c>
      <c r="AN10" s="111">
        <v>405</v>
      </c>
      <c r="AO10" s="111">
        <v>305</v>
      </c>
      <c r="AP10" s="111">
        <v>205</v>
      </c>
      <c r="AQ10" s="111">
        <v>105</v>
      </c>
      <c r="AR10" s="111" t="s">
        <v>56</v>
      </c>
      <c r="AS10" s="111" t="s">
        <v>66</v>
      </c>
      <c r="AT10" s="111" t="s">
        <v>76</v>
      </c>
    </row>
    <row r="11" spans="2:52" ht="21" customHeight="1" x14ac:dyDescent="0.15">
      <c r="B11" s="5">
        <v>3</v>
      </c>
      <c r="C11" s="20"/>
      <c r="D11" s="20"/>
      <c r="E11" s="65"/>
      <c r="F11" s="48"/>
      <c r="G11" s="45"/>
      <c r="H11" s="14"/>
      <c r="I11" s="44"/>
      <c r="K11" s="127"/>
      <c r="L11" s="26" t="s">
        <v>43</v>
      </c>
      <c r="M11" s="19"/>
      <c r="N11" s="25" t="s">
        <v>38</v>
      </c>
      <c r="O11" s="21"/>
      <c r="P11" s="11"/>
      <c r="Q11" s="11"/>
      <c r="R11" s="11"/>
      <c r="S11" s="11"/>
      <c r="T11" s="11"/>
      <c r="Z11" s="111" t="s">
        <v>95</v>
      </c>
      <c r="AA11" s="111" t="s">
        <v>101</v>
      </c>
      <c r="AB11" s="49"/>
      <c r="AC11" s="111">
        <v>606</v>
      </c>
      <c r="AD11" s="111">
        <v>506</v>
      </c>
      <c r="AE11" s="111">
        <v>406</v>
      </c>
      <c r="AF11" s="111">
        <v>306</v>
      </c>
      <c r="AG11" s="111">
        <v>206</v>
      </c>
      <c r="AH11" s="111">
        <v>106</v>
      </c>
      <c r="AI11" s="111" t="s">
        <v>57</v>
      </c>
      <c r="AJ11" s="111" t="s">
        <v>67</v>
      </c>
      <c r="AK11" s="111" t="s">
        <v>77</v>
      </c>
      <c r="AL11" s="111">
        <v>606</v>
      </c>
      <c r="AM11" s="111">
        <v>506</v>
      </c>
      <c r="AN11" s="111">
        <v>406</v>
      </c>
      <c r="AO11" s="111">
        <v>306</v>
      </c>
      <c r="AP11" s="111">
        <v>206</v>
      </c>
      <c r="AQ11" s="111">
        <v>106</v>
      </c>
      <c r="AR11" s="111" t="s">
        <v>57</v>
      </c>
      <c r="AS11" s="111" t="s">
        <v>67</v>
      </c>
      <c r="AT11" s="111" t="s">
        <v>77</v>
      </c>
    </row>
    <row r="12" spans="2:52" ht="21" customHeight="1" x14ac:dyDescent="0.15">
      <c r="B12" s="4">
        <v>4</v>
      </c>
      <c r="C12" s="20"/>
      <c r="D12" s="20"/>
      <c r="E12" s="65"/>
      <c r="F12" s="48"/>
      <c r="G12" s="45"/>
      <c r="H12" s="14"/>
      <c r="I12" s="44"/>
      <c r="K12" s="127"/>
      <c r="L12" s="26"/>
      <c r="M12" s="34" t="s">
        <v>83</v>
      </c>
      <c r="N12" s="21"/>
      <c r="O12" s="21"/>
      <c r="P12" s="21"/>
      <c r="Q12" s="11"/>
      <c r="R12" s="11"/>
      <c r="S12" s="11"/>
      <c r="T12" s="11"/>
      <c r="Z12" s="111"/>
      <c r="AA12" s="111" t="s">
        <v>151</v>
      </c>
      <c r="AB12" s="49"/>
      <c r="AC12" s="111">
        <v>607</v>
      </c>
      <c r="AD12" s="111">
        <v>507</v>
      </c>
      <c r="AE12" s="111">
        <v>407</v>
      </c>
      <c r="AF12" s="111">
        <v>307</v>
      </c>
      <c r="AG12" s="111">
        <v>207</v>
      </c>
      <c r="AH12" s="111">
        <v>107</v>
      </c>
      <c r="AI12" s="111" t="s">
        <v>58</v>
      </c>
      <c r="AJ12" s="111" t="s">
        <v>68</v>
      </c>
      <c r="AK12" s="111" t="s">
        <v>78</v>
      </c>
      <c r="AL12" s="111">
        <v>607</v>
      </c>
      <c r="AM12" s="111">
        <v>507</v>
      </c>
      <c r="AN12" s="111">
        <v>407</v>
      </c>
      <c r="AO12" s="111">
        <v>307</v>
      </c>
      <c r="AP12" s="111">
        <v>207</v>
      </c>
      <c r="AQ12" s="111">
        <v>107</v>
      </c>
      <c r="AR12" s="111" t="s">
        <v>58</v>
      </c>
      <c r="AS12" s="111" t="s">
        <v>68</v>
      </c>
      <c r="AT12" s="111" t="s">
        <v>78</v>
      </c>
    </row>
    <row r="13" spans="2:52" ht="21" customHeight="1" x14ac:dyDescent="0.15">
      <c r="B13" s="5">
        <v>5</v>
      </c>
      <c r="C13" s="20"/>
      <c r="D13" s="20"/>
      <c r="E13" s="65"/>
      <c r="F13" s="48"/>
      <c r="G13" s="45"/>
      <c r="H13" s="14"/>
      <c r="I13" s="44"/>
      <c r="K13" s="127"/>
      <c r="L13" s="26" t="s">
        <v>43</v>
      </c>
      <c r="M13" s="51" t="s">
        <v>21</v>
      </c>
      <c r="N13" s="11"/>
      <c r="O13" s="11"/>
      <c r="P13" s="11"/>
      <c r="Q13" s="11"/>
      <c r="R13" s="11"/>
      <c r="S13" s="11"/>
      <c r="T13" s="11"/>
      <c r="Z13" s="112"/>
      <c r="AA13" s="112" t="s">
        <v>152</v>
      </c>
      <c r="AB13" s="49"/>
      <c r="AC13" s="111">
        <v>608</v>
      </c>
      <c r="AD13" s="111">
        <v>508</v>
      </c>
      <c r="AE13" s="111">
        <v>408</v>
      </c>
      <c r="AF13" s="111">
        <v>308</v>
      </c>
      <c r="AG13" s="111">
        <v>208</v>
      </c>
      <c r="AH13" s="111">
        <v>108</v>
      </c>
      <c r="AI13" s="111" t="s">
        <v>59</v>
      </c>
      <c r="AJ13" s="111" t="s">
        <v>69</v>
      </c>
      <c r="AK13" s="111" t="s">
        <v>79</v>
      </c>
      <c r="AL13" s="111">
        <v>608</v>
      </c>
      <c r="AM13" s="111">
        <v>508</v>
      </c>
      <c r="AN13" s="111">
        <v>408</v>
      </c>
      <c r="AO13" s="111">
        <v>308</v>
      </c>
      <c r="AP13" s="111">
        <v>208</v>
      </c>
      <c r="AQ13" s="111">
        <v>108</v>
      </c>
      <c r="AR13" s="111" t="s">
        <v>59</v>
      </c>
      <c r="AS13" s="111" t="s">
        <v>69</v>
      </c>
      <c r="AT13" s="111" t="s">
        <v>79</v>
      </c>
    </row>
    <row r="14" spans="2:52" ht="21" customHeight="1" x14ac:dyDescent="0.15">
      <c r="B14" s="5">
        <v>6</v>
      </c>
      <c r="C14" s="20"/>
      <c r="D14" s="20"/>
      <c r="E14" s="65"/>
      <c r="F14" s="48"/>
      <c r="G14" s="45"/>
      <c r="H14" s="14"/>
      <c r="I14" s="44"/>
      <c r="K14" s="127"/>
      <c r="L14" s="26" t="s">
        <v>43</v>
      </c>
      <c r="M14" s="51" t="s">
        <v>28</v>
      </c>
      <c r="N14" s="11"/>
      <c r="O14" s="11"/>
      <c r="P14" s="11"/>
      <c r="Q14" s="11"/>
      <c r="R14" s="11"/>
      <c r="S14" s="11"/>
      <c r="T14" s="11"/>
      <c r="Z14" s="112"/>
      <c r="AA14" s="112" t="s">
        <v>102</v>
      </c>
      <c r="AB14" s="49"/>
      <c r="AC14" s="111">
        <v>609</v>
      </c>
      <c r="AD14" s="111">
        <v>509</v>
      </c>
      <c r="AE14" s="111">
        <v>409</v>
      </c>
      <c r="AF14" s="111">
        <v>309</v>
      </c>
      <c r="AG14" s="111">
        <v>209</v>
      </c>
      <c r="AH14" s="111">
        <v>109</v>
      </c>
      <c r="AI14" s="111" t="s">
        <v>60</v>
      </c>
      <c r="AJ14" s="111" t="s">
        <v>70</v>
      </c>
      <c r="AK14" s="111" t="s">
        <v>80</v>
      </c>
      <c r="AL14" s="111">
        <v>609</v>
      </c>
      <c r="AM14" s="111">
        <v>509</v>
      </c>
      <c r="AN14" s="111">
        <v>409</v>
      </c>
      <c r="AO14" s="111">
        <v>309</v>
      </c>
      <c r="AP14" s="111">
        <v>209</v>
      </c>
      <c r="AQ14" s="111">
        <v>109</v>
      </c>
      <c r="AR14" s="111" t="s">
        <v>60</v>
      </c>
      <c r="AS14" s="111" t="s">
        <v>70</v>
      </c>
      <c r="AT14" s="111" t="s">
        <v>80</v>
      </c>
    </row>
    <row r="15" spans="2:52" ht="21" customHeight="1" x14ac:dyDescent="0.15">
      <c r="B15" s="4">
        <v>7</v>
      </c>
      <c r="C15" s="20"/>
      <c r="D15" s="20"/>
      <c r="E15" s="65"/>
      <c r="F15" s="48"/>
      <c r="G15" s="45"/>
      <c r="H15" s="14"/>
      <c r="I15" s="44"/>
      <c r="K15" s="127"/>
      <c r="L15" s="26" t="s">
        <v>43</v>
      </c>
      <c r="M15" s="51" t="s">
        <v>41</v>
      </c>
      <c r="N15" s="11"/>
      <c r="O15" s="11"/>
      <c r="P15" s="11"/>
      <c r="Q15" s="11"/>
      <c r="R15" s="11"/>
      <c r="S15" s="11"/>
      <c r="T15" s="11"/>
      <c r="Z15" s="111"/>
      <c r="AA15" s="112"/>
      <c r="AB15" s="49"/>
      <c r="AC15" s="111">
        <v>610</v>
      </c>
      <c r="AD15" s="111">
        <v>510</v>
      </c>
      <c r="AE15" s="111">
        <v>410</v>
      </c>
      <c r="AF15" s="111">
        <v>310</v>
      </c>
      <c r="AG15" s="111">
        <v>210</v>
      </c>
      <c r="AH15" s="111">
        <v>110</v>
      </c>
      <c r="AI15" s="111" t="s">
        <v>61</v>
      </c>
      <c r="AJ15" s="111" t="s">
        <v>71</v>
      </c>
      <c r="AK15" s="111" t="s">
        <v>81</v>
      </c>
      <c r="AL15" s="111">
        <v>610</v>
      </c>
      <c r="AM15" s="111">
        <v>510</v>
      </c>
      <c r="AN15" s="111">
        <v>410</v>
      </c>
      <c r="AO15" s="111">
        <v>310</v>
      </c>
      <c r="AP15" s="111">
        <v>210</v>
      </c>
      <c r="AQ15" s="111">
        <v>110</v>
      </c>
      <c r="AR15" s="111" t="s">
        <v>61</v>
      </c>
      <c r="AS15" s="111" t="s">
        <v>71</v>
      </c>
      <c r="AT15" s="111" t="s">
        <v>81</v>
      </c>
    </row>
    <row r="16" spans="2:52" ht="21" customHeight="1" x14ac:dyDescent="0.15">
      <c r="B16" s="4">
        <v>8</v>
      </c>
      <c r="C16" s="20"/>
      <c r="D16" s="20"/>
      <c r="E16" s="65"/>
      <c r="F16" s="48"/>
      <c r="G16" s="45"/>
      <c r="H16" s="14"/>
      <c r="I16" s="44"/>
      <c r="K16" s="127"/>
      <c r="L16" s="26" t="s">
        <v>43</v>
      </c>
      <c r="M16" s="51" t="s">
        <v>85</v>
      </c>
      <c r="N16" s="21"/>
      <c r="O16" s="21"/>
      <c r="P16" s="11"/>
      <c r="Q16" s="11"/>
      <c r="R16" s="11"/>
      <c r="S16" s="11"/>
      <c r="T16" s="11"/>
      <c r="Z16" s="78"/>
      <c r="AA16" s="78"/>
    </row>
    <row r="17" spans="2:27" ht="21" customHeight="1" x14ac:dyDescent="0.15">
      <c r="B17" s="5">
        <v>9</v>
      </c>
      <c r="C17" s="20"/>
      <c r="D17" s="20"/>
      <c r="E17" s="66"/>
      <c r="F17" s="43"/>
      <c r="G17" s="45"/>
      <c r="H17" s="14"/>
      <c r="I17" s="44"/>
      <c r="K17" s="127"/>
      <c r="L17" s="21"/>
      <c r="M17" s="51" t="s">
        <v>89</v>
      </c>
      <c r="N17" s="21"/>
      <c r="O17" s="21"/>
      <c r="P17" s="11"/>
      <c r="Q17" s="11"/>
      <c r="R17" s="11"/>
      <c r="S17" s="11"/>
      <c r="T17" s="11"/>
      <c r="Z17" s="78"/>
      <c r="AA17" s="78"/>
    </row>
    <row r="18" spans="2:27" ht="21" customHeight="1" x14ac:dyDescent="0.15">
      <c r="B18" s="5">
        <v>10</v>
      </c>
      <c r="C18" s="20"/>
      <c r="D18" s="20"/>
      <c r="E18" s="66"/>
      <c r="F18" s="43"/>
      <c r="G18" s="45"/>
      <c r="H18" s="14"/>
      <c r="I18" s="44"/>
      <c r="K18" s="11"/>
      <c r="L18" s="21"/>
      <c r="M18" s="51" t="s">
        <v>86</v>
      </c>
      <c r="R18" s="11"/>
      <c r="S18" s="11"/>
      <c r="T18" s="11"/>
      <c r="AA18" s="78"/>
    </row>
    <row r="19" spans="2:27" ht="21" customHeight="1" x14ac:dyDescent="0.15">
      <c r="B19" s="4">
        <v>11</v>
      </c>
      <c r="C19" s="20"/>
      <c r="D19" s="20"/>
      <c r="E19" s="66"/>
      <c r="F19" s="43"/>
      <c r="G19" s="45"/>
      <c r="H19" s="14"/>
      <c r="I19" s="44"/>
      <c r="K19" s="11"/>
      <c r="L19" s="25" t="s">
        <v>43</v>
      </c>
      <c r="M19" s="13" t="s">
        <v>107</v>
      </c>
      <c r="N19" s="25"/>
      <c r="O19" s="13"/>
      <c r="P19" s="25"/>
      <c r="Q19" s="13"/>
      <c r="R19" s="25"/>
      <c r="S19" s="11"/>
      <c r="T19" s="11"/>
    </row>
    <row r="20" spans="2:27" ht="21" customHeight="1" x14ac:dyDescent="0.15">
      <c r="B20" s="5">
        <v>12</v>
      </c>
      <c r="C20" s="20"/>
      <c r="D20" s="20"/>
      <c r="E20" s="66"/>
      <c r="F20" s="43"/>
      <c r="G20" s="45"/>
      <c r="H20" s="14"/>
      <c r="I20" s="44"/>
      <c r="K20" s="11"/>
      <c r="L20" s="25" t="s">
        <v>43</v>
      </c>
      <c r="M20" s="13" t="s">
        <v>108</v>
      </c>
      <c r="N20" s="25"/>
      <c r="O20" s="13"/>
      <c r="P20" s="25"/>
      <c r="Q20" s="13"/>
      <c r="R20" s="25"/>
      <c r="S20" s="11"/>
      <c r="T20" s="11"/>
    </row>
    <row r="21" spans="2:27" ht="21" customHeight="1" x14ac:dyDescent="0.15">
      <c r="B21" s="5">
        <v>13</v>
      </c>
      <c r="C21" s="20"/>
      <c r="D21" s="20"/>
      <c r="E21" s="66"/>
      <c r="F21" s="43"/>
      <c r="G21" s="45"/>
      <c r="H21" s="14"/>
      <c r="I21" s="44"/>
      <c r="K21" s="11"/>
      <c r="L21" s="25" t="s">
        <v>43</v>
      </c>
      <c r="M21" s="13" t="s">
        <v>109</v>
      </c>
      <c r="N21" s="22"/>
      <c r="O21" s="22"/>
      <c r="P21" s="11"/>
      <c r="Q21" s="11"/>
      <c r="R21" s="11"/>
      <c r="S21" s="11"/>
      <c r="T21" s="11"/>
    </row>
    <row r="22" spans="2:27" ht="21" customHeight="1" x14ac:dyDescent="0.15">
      <c r="B22" s="4">
        <v>14</v>
      </c>
      <c r="C22" s="20"/>
      <c r="D22" s="20"/>
      <c r="E22" s="66"/>
      <c r="F22" s="43"/>
      <c r="G22" s="45"/>
      <c r="H22" s="14"/>
      <c r="I22" s="44"/>
      <c r="K22" s="11"/>
      <c r="L22" s="22"/>
      <c r="M22" s="12"/>
      <c r="N22" s="22"/>
      <c r="O22" s="22"/>
      <c r="P22" s="11"/>
      <c r="Q22" s="11"/>
      <c r="R22" s="11"/>
      <c r="S22" s="11"/>
      <c r="T22" s="11"/>
    </row>
    <row r="23" spans="2:27" ht="21" customHeight="1" x14ac:dyDescent="0.15">
      <c r="B23" s="4">
        <v>15</v>
      </c>
      <c r="C23" s="20"/>
      <c r="D23" s="20"/>
      <c r="E23" s="66"/>
      <c r="F23" s="43"/>
      <c r="G23" s="45"/>
      <c r="H23" s="14"/>
      <c r="I23" s="44"/>
      <c r="K23" s="11"/>
      <c r="L23" s="11"/>
      <c r="N23" s="11"/>
      <c r="O23" s="11"/>
      <c r="P23" s="11"/>
      <c r="Q23" s="11"/>
      <c r="R23" s="11"/>
      <c r="S23" s="11"/>
      <c r="T23" s="11"/>
    </row>
    <row r="24" spans="2:27" ht="21" customHeight="1" x14ac:dyDescent="0.15">
      <c r="B24" s="5">
        <v>16</v>
      </c>
      <c r="C24" s="20"/>
      <c r="D24" s="20"/>
      <c r="E24" s="66"/>
      <c r="F24" s="43"/>
      <c r="G24" s="45"/>
      <c r="H24" s="14"/>
      <c r="I24" s="44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2:27" ht="21" customHeight="1" x14ac:dyDescent="0.15">
      <c r="B25" s="5">
        <v>17</v>
      </c>
      <c r="C25" s="20"/>
      <c r="D25" s="20"/>
      <c r="E25" s="66"/>
      <c r="F25" s="43"/>
      <c r="G25" s="45"/>
      <c r="H25" s="14"/>
      <c r="I25" s="44"/>
      <c r="K25" s="11"/>
      <c r="L25" s="11"/>
      <c r="N25" s="11"/>
      <c r="O25" s="11"/>
      <c r="P25" s="11"/>
      <c r="Q25" s="11"/>
      <c r="R25" s="11"/>
      <c r="S25" s="11"/>
      <c r="T25" s="11"/>
    </row>
    <row r="26" spans="2:27" ht="21" customHeight="1" x14ac:dyDescent="0.15">
      <c r="B26" s="4">
        <v>18</v>
      </c>
      <c r="C26" s="20"/>
      <c r="D26" s="20"/>
      <c r="E26" s="66"/>
      <c r="F26" s="43"/>
      <c r="G26" s="45"/>
      <c r="H26" s="14"/>
      <c r="I26" s="44"/>
      <c r="K26" s="11"/>
      <c r="L26" s="11"/>
      <c r="M26" s="12"/>
      <c r="N26" s="11"/>
      <c r="O26" s="11"/>
      <c r="P26" s="11"/>
      <c r="Q26" s="11"/>
      <c r="R26" s="11"/>
      <c r="S26" s="11"/>
      <c r="T26" s="11"/>
    </row>
    <row r="27" spans="2:27" ht="21" customHeight="1" x14ac:dyDescent="0.15">
      <c r="B27" s="5">
        <v>19</v>
      </c>
      <c r="C27" s="20"/>
      <c r="D27" s="20"/>
      <c r="E27" s="66"/>
      <c r="F27" s="43"/>
      <c r="G27" s="45"/>
      <c r="H27" s="14"/>
      <c r="I27" s="44"/>
      <c r="K27" s="11"/>
      <c r="L27" s="11"/>
      <c r="M27" s="12"/>
      <c r="N27" s="11"/>
      <c r="O27" s="11"/>
      <c r="P27" s="11"/>
      <c r="Q27" s="11"/>
      <c r="R27" s="11"/>
      <c r="S27" s="11"/>
      <c r="T27" s="11"/>
    </row>
    <row r="28" spans="2:27" ht="21" customHeight="1" x14ac:dyDescent="0.15">
      <c r="B28" s="5">
        <v>20</v>
      </c>
      <c r="C28" s="20"/>
      <c r="D28" s="20"/>
      <c r="E28" s="66"/>
      <c r="F28" s="43"/>
      <c r="G28" s="45"/>
      <c r="H28" s="14"/>
      <c r="I28" s="44"/>
      <c r="K28" s="11"/>
      <c r="L28" s="11"/>
      <c r="M28" s="11"/>
      <c r="N28" s="11"/>
      <c r="O28" s="11"/>
      <c r="P28" s="11"/>
      <c r="Q28" s="11"/>
      <c r="R28" s="11"/>
      <c r="S28" s="11"/>
      <c r="T28" s="11"/>
    </row>
    <row r="29" spans="2:27" ht="21" customHeight="1" x14ac:dyDescent="0.15">
      <c r="B29" s="5">
        <v>21</v>
      </c>
      <c r="C29" s="20"/>
      <c r="D29" s="20"/>
      <c r="E29" s="66"/>
      <c r="F29" s="43"/>
      <c r="G29" s="45"/>
      <c r="H29" s="14"/>
      <c r="I29" s="44"/>
      <c r="K29" s="11"/>
      <c r="L29" s="11"/>
      <c r="M29" s="11"/>
      <c r="N29" s="11"/>
      <c r="O29" s="11"/>
      <c r="P29" s="11"/>
      <c r="Q29" s="11"/>
      <c r="R29" s="11"/>
      <c r="S29" s="11"/>
      <c r="T29" s="11"/>
    </row>
    <row r="30" spans="2:27" ht="21" customHeight="1" x14ac:dyDescent="0.15">
      <c r="B30" s="5">
        <v>22</v>
      </c>
      <c r="C30" s="20"/>
      <c r="D30" s="20"/>
      <c r="E30" s="66"/>
      <c r="F30" s="43"/>
      <c r="G30" s="45"/>
      <c r="H30" s="14"/>
      <c r="I30" s="44"/>
      <c r="K30" s="11"/>
      <c r="L30" s="11"/>
      <c r="M30" s="11"/>
      <c r="N30" s="11"/>
      <c r="O30" s="11"/>
      <c r="P30" s="11"/>
      <c r="Q30" s="11"/>
      <c r="R30" s="11"/>
      <c r="S30" s="11"/>
      <c r="T30" s="11"/>
    </row>
    <row r="31" spans="2:27" ht="21" customHeight="1" x14ac:dyDescent="0.15">
      <c r="B31" s="5">
        <v>23</v>
      </c>
      <c r="C31" s="20"/>
      <c r="D31" s="20"/>
      <c r="E31" s="66"/>
      <c r="F31" s="43"/>
      <c r="G31" s="45"/>
      <c r="H31" s="14"/>
      <c r="I31" s="44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2:27" ht="21" customHeight="1" x14ac:dyDescent="0.15">
      <c r="B32" s="5">
        <v>24</v>
      </c>
      <c r="C32" s="20"/>
      <c r="D32" s="20"/>
      <c r="E32" s="66"/>
      <c r="F32" s="43"/>
      <c r="G32" s="45"/>
      <c r="H32" s="14"/>
      <c r="I32" s="44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2:50" ht="21" customHeight="1" x14ac:dyDescent="0.15">
      <c r="B33" s="5">
        <v>25</v>
      </c>
      <c r="C33" s="20"/>
      <c r="D33" s="20"/>
      <c r="E33" s="66"/>
      <c r="F33" s="43"/>
      <c r="G33" s="45"/>
      <c r="H33" s="14"/>
      <c r="I33" s="44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2:50" ht="21" customHeight="1" x14ac:dyDescent="0.15">
      <c r="B34" s="5">
        <v>26</v>
      </c>
      <c r="C34" s="20"/>
      <c r="D34" s="20"/>
      <c r="E34" s="66"/>
      <c r="F34" s="43"/>
      <c r="G34" s="45"/>
      <c r="H34" s="14"/>
      <c r="I34" s="44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2:50" ht="21" customHeight="1" x14ac:dyDescent="0.15">
      <c r="B35" s="5">
        <v>27</v>
      </c>
      <c r="C35" s="20"/>
      <c r="D35" s="20"/>
      <c r="E35" s="66"/>
      <c r="F35" s="43"/>
      <c r="G35" s="45"/>
      <c r="H35" s="14"/>
      <c r="I35" s="44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spans="2:50" ht="21" customHeight="1" x14ac:dyDescent="0.15">
      <c r="B36" s="5">
        <v>28</v>
      </c>
      <c r="C36" s="20"/>
      <c r="D36" s="20"/>
      <c r="E36" s="66"/>
      <c r="F36" s="43"/>
      <c r="G36" s="45"/>
      <c r="H36" s="14"/>
      <c r="I36" s="44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2:50" ht="21" customHeight="1" x14ac:dyDescent="0.15">
      <c r="B37" s="5">
        <v>29</v>
      </c>
      <c r="C37" s="20"/>
      <c r="D37" s="20"/>
      <c r="E37" s="66"/>
      <c r="F37" s="43"/>
      <c r="G37" s="45"/>
      <c r="H37" s="14"/>
      <c r="I37" s="44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2:50" ht="21" customHeight="1" x14ac:dyDescent="0.15">
      <c r="B38" s="5">
        <v>30</v>
      </c>
      <c r="C38" s="20"/>
      <c r="D38" s="20"/>
      <c r="E38" s="66"/>
      <c r="F38" s="43"/>
      <c r="G38" s="45"/>
      <c r="H38" s="14"/>
      <c r="I38" s="44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2:50" ht="21" customHeight="1" x14ac:dyDescent="0.15">
      <c r="B39" s="2" t="s">
        <v>8</v>
      </c>
      <c r="C39" s="1" t="s">
        <v>9</v>
      </c>
      <c r="D39" s="1" t="s">
        <v>10</v>
      </c>
      <c r="E39" s="27" t="s">
        <v>29</v>
      </c>
      <c r="F39" s="2">
        <v>6</v>
      </c>
      <c r="G39" s="15" t="s">
        <v>18</v>
      </c>
      <c r="H39" s="10">
        <v>601</v>
      </c>
      <c r="I39" s="1"/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0" spans="2:50" ht="21" customHeight="1" x14ac:dyDescent="0.15">
      <c r="B40" s="2" t="s">
        <v>11</v>
      </c>
      <c r="C40" s="1" t="s">
        <v>9</v>
      </c>
      <c r="D40" s="1" t="s">
        <v>14</v>
      </c>
      <c r="E40" s="27" t="s">
        <v>30</v>
      </c>
      <c r="F40" s="2">
        <v>5</v>
      </c>
      <c r="G40" s="15" t="s">
        <v>22</v>
      </c>
      <c r="H40" s="10">
        <v>501</v>
      </c>
      <c r="I40" s="1"/>
      <c r="K40" s="11"/>
      <c r="L40" s="11"/>
      <c r="M40" s="11"/>
      <c r="N40" s="11"/>
      <c r="O40" s="11"/>
      <c r="P40" s="11"/>
      <c r="Q40" s="11"/>
      <c r="R40" s="11"/>
      <c r="S40" s="11"/>
      <c r="T40" s="11"/>
    </row>
    <row r="41" spans="2:50" ht="21" customHeight="1" x14ac:dyDescent="0.15">
      <c r="B41" s="2" t="s">
        <v>12</v>
      </c>
      <c r="C41" s="1" t="s">
        <v>13</v>
      </c>
      <c r="D41" s="1" t="s">
        <v>31</v>
      </c>
      <c r="E41" s="27" t="s">
        <v>32</v>
      </c>
      <c r="F41" s="2">
        <v>4</v>
      </c>
      <c r="G41" s="15" t="s">
        <v>19</v>
      </c>
      <c r="H41" s="10">
        <v>401</v>
      </c>
      <c r="I41" s="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2:50" ht="21" customHeight="1" x14ac:dyDescent="0.15">
      <c r="B42" s="2" t="s">
        <v>23</v>
      </c>
      <c r="C42" s="1" t="s">
        <v>17</v>
      </c>
      <c r="D42" s="1" t="s">
        <v>33</v>
      </c>
      <c r="E42" s="27" t="s">
        <v>34</v>
      </c>
      <c r="F42" s="2">
        <v>4</v>
      </c>
      <c r="G42" s="15" t="s">
        <v>19</v>
      </c>
      <c r="H42" s="10">
        <v>402</v>
      </c>
      <c r="I42" s="1"/>
      <c r="K42" s="11"/>
      <c r="L42" s="11"/>
      <c r="M42" s="11"/>
      <c r="N42" s="11"/>
      <c r="O42" s="11"/>
      <c r="P42" s="11"/>
      <c r="Q42" s="11"/>
      <c r="R42" s="11"/>
      <c r="S42" s="11"/>
      <c r="T42" s="11"/>
    </row>
    <row r="43" spans="2:50" ht="21" customHeight="1" x14ac:dyDescent="0.15">
      <c r="B43" s="2" t="s">
        <v>24</v>
      </c>
      <c r="C43" s="1" t="s">
        <v>17</v>
      </c>
      <c r="D43" s="1" t="s">
        <v>35</v>
      </c>
      <c r="E43" s="27" t="s">
        <v>36</v>
      </c>
      <c r="F43" s="2">
        <v>4</v>
      </c>
      <c r="G43" s="15" t="s">
        <v>19</v>
      </c>
      <c r="H43" s="10">
        <v>403</v>
      </c>
      <c r="I43" s="1"/>
      <c r="K43" s="11"/>
      <c r="L43" s="11"/>
      <c r="M43" s="11"/>
      <c r="N43" s="11"/>
      <c r="O43" s="11"/>
      <c r="P43" s="11"/>
      <c r="Q43" s="11"/>
      <c r="R43" s="11"/>
      <c r="S43" s="11"/>
      <c r="T43" s="11"/>
    </row>
    <row r="44" spans="2:50" ht="21" customHeight="1" x14ac:dyDescent="0.15">
      <c r="B44" s="2" t="s">
        <v>25</v>
      </c>
      <c r="C44" s="1" t="s">
        <v>26</v>
      </c>
      <c r="D44" s="1" t="s">
        <v>27</v>
      </c>
      <c r="E44" s="27" t="s">
        <v>37</v>
      </c>
      <c r="F44" s="2">
        <v>2</v>
      </c>
      <c r="G44" s="15" t="s">
        <v>20</v>
      </c>
      <c r="H44" s="10">
        <v>201</v>
      </c>
      <c r="I44" s="44"/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5" spans="2:50" ht="23.25" customHeight="1" x14ac:dyDescent="0.15">
      <c r="B45" s="9"/>
      <c r="C45" s="7"/>
      <c r="D45" s="7"/>
      <c r="E45" s="7"/>
      <c r="F45" s="7"/>
      <c r="G45" s="7"/>
      <c r="H45" s="7"/>
      <c r="I45" s="7"/>
      <c r="K45" s="11"/>
      <c r="L45" s="11"/>
      <c r="M45" s="11"/>
      <c r="N45" s="11"/>
      <c r="O45" s="11"/>
      <c r="P45" s="11"/>
      <c r="Q45" s="11"/>
      <c r="R45" s="11"/>
      <c r="S45" s="11"/>
      <c r="T45" s="11"/>
    </row>
    <row r="46" spans="2:50" s="11" customFormat="1" ht="23.25" customHeight="1" x14ac:dyDescent="0.15">
      <c r="B46" s="32"/>
      <c r="C46" s="33"/>
      <c r="D46" s="33"/>
      <c r="E46" s="33"/>
      <c r="F46" s="33"/>
      <c r="G46" s="33"/>
      <c r="H46" s="33"/>
      <c r="I46" s="3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2"/>
    </row>
    <row r="47" spans="2:50" s="11" customFormat="1" ht="23.25" customHeight="1" x14ac:dyDescent="0.15">
      <c r="B47" s="32"/>
      <c r="C47" s="33"/>
      <c r="D47" s="33"/>
      <c r="E47" s="8"/>
      <c r="F47" s="8"/>
      <c r="G47" s="8"/>
      <c r="H47" s="8"/>
      <c r="I47" s="8"/>
      <c r="J47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2"/>
    </row>
    <row r="48" spans="2:50" s="11" customFormat="1" ht="23.25" customHeight="1" x14ac:dyDescent="0.15">
      <c r="B48" s="32"/>
      <c r="C48" s="33"/>
      <c r="D48" s="33"/>
      <c r="E48" s="8"/>
      <c r="F48" s="8"/>
      <c r="G48" s="8"/>
      <c r="H48" s="113"/>
      <c r="I48" s="8"/>
      <c r="J48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2"/>
    </row>
    <row r="49" spans="2:50" s="11" customFormat="1" ht="23.25" customHeight="1" x14ac:dyDescent="0.15">
      <c r="B49" s="32"/>
      <c r="C49" s="33"/>
      <c r="D49" s="33"/>
      <c r="E49" s="8"/>
      <c r="F49" s="8"/>
      <c r="G49" s="8"/>
      <c r="H49" s="113" t="s">
        <v>104</v>
      </c>
      <c r="I49" s="8"/>
      <c r="J49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2"/>
    </row>
    <row r="50" spans="2:50" s="11" customFormat="1" ht="23.25" customHeight="1" x14ac:dyDescent="0.15">
      <c r="E50"/>
      <c r="F50"/>
      <c r="G50"/>
      <c r="H50" s="114">
        <f t="shared" ref="H50:H79" si="0">COUNTIF($H$9:$H$38,H9)</f>
        <v>0</v>
      </c>
      <c r="I50"/>
      <c r="J50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2"/>
    </row>
    <row r="51" spans="2:50" s="11" customFormat="1" ht="23.25" customHeight="1" x14ac:dyDescent="0.15">
      <c r="E51"/>
      <c r="F51"/>
      <c r="G51"/>
      <c r="H51" s="114">
        <f t="shared" si="0"/>
        <v>0</v>
      </c>
      <c r="I51"/>
      <c r="J51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2"/>
    </row>
    <row r="52" spans="2:50" s="11" customFormat="1" ht="23.25" customHeight="1" x14ac:dyDescent="0.15">
      <c r="E52"/>
      <c r="F52"/>
      <c r="G52" s="73"/>
      <c r="H52" s="114">
        <f t="shared" si="0"/>
        <v>0</v>
      </c>
      <c r="I52" s="73"/>
      <c r="J52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2"/>
    </row>
    <row r="53" spans="2:50" s="11" customFormat="1" ht="14.25" customHeight="1" x14ac:dyDescent="0.15">
      <c r="E53"/>
      <c r="F53"/>
      <c r="G53" s="73"/>
      <c r="H53" s="114">
        <f t="shared" si="0"/>
        <v>0</v>
      </c>
      <c r="I53" s="73"/>
      <c r="J5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2"/>
    </row>
    <row r="54" spans="2:50" s="11" customFormat="1" ht="14.25" customHeight="1" x14ac:dyDescent="0.15">
      <c r="E54"/>
      <c r="F54"/>
      <c r="G54" s="73"/>
      <c r="H54" s="114">
        <f t="shared" si="0"/>
        <v>0</v>
      </c>
      <c r="I54" s="73"/>
      <c r="J54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2"/>
    </row>
    <row r="55" spans="2:50" s="11" customFormat="1" ht="14.25" customHeight="1" x14ac:dyDescent="0.15">
      <c r="E55"/>
      <c r="F55"/>
      <c r="G55" s="73"/>
      <c r="H55" s="114">
        <f t="shared" si="0"/>
        <v>0</v>
      </c>
      <c r="I55" s="73"/>
      <c r="J55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2"/>
    </row>
    <row r="56" spans="2:50" s="11" customFormat="1" ht="14.25" customHeight="1" x14ac:dyDescent="0.15">
      <c r="E56"/>
      <c r="F56"/>
      <c r="G56" s="73"/>
      <c r="H56" s="114">
        <f t="shared" si="0"/>
        <v>0</v>
      </c>
      <c r="I56" s="73"/>
      <c r="J56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2"/>
    </row>
    <row r="57" spans="2:50" s="11" customFormat="1" ht="14.25" customHeight="1" x14ac:dyDescent="0.15">
      <c r="E57"/>
      <c r="F57"/>
      <c r="G57" s="73"/>
      <c r="H57" s="114">
        <f t="shared" si="0"/>
        <v>0</v>
      </c>
      <c r="I57" s="73"/>
      <c r="J57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2"/>
    </row>
    <row r="58" spans="2:50" s="11" customFormat="1" ht="14.25" customHeight="1" x14ac:dyDescent="0.15">
      <c r="E58"/>
      <c r="F58"/>
      <c r="G58" s="73"/>
      <c r="H58" s="114">
        <f t="shared" si="0"/>
        <v>0</v>
      </c>
      <c r="I58" s="73"/>
      <c r="J58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2"/>
    </row>
    <row r="59" spans="2:50" s="11" customFormat="1" ht="14.25" customHeight="1" x14ac:dyDescent="0.15">
      <c r="E59"/>
      <c r="F59"/>
      <c r="G59" s="73"/>
      <c r="H59" s="114">
        <f t="shared" si="0"/>
        <v>0</v>
      </c>
      <c r="I59" s="73"/>
      <c r="J59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2"/>
    </row>
    <row r="60" spans="2:50" s="11" customFormat="1" ht="14.25" customHeight="1" x14ac:dyDescent="0.15">
      <c r="E60"/>
      <c r="F60"/>
      <c r="G60" s="73"/>
      <c r="H60" s="114">
        <f t="shared" si="0"/>
        <v>0</v>
      </c>
      <c r="I60" s="73"/>
      <c r="J60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2"/>
    </row>
    <row r="61" spans="2:50" s="11" customFormat="1" ht="14.25" customHeight="1" x14ac:dyDescent="0.15">
      <c r="E61"/>
      <c r="F61"/>
      <c r="G61" s="73"/>
      <c r="H61" s="114">
        <f t="shared" si="0"/>
        <v>0</v>
      </c>
      <c r="I61" s="73"/>
      <c r="J61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2"/>
    </row>
    <row r="62" spans="2:50" s="11" customFormat="1" ht="14.25" customHeight="1" x14ac:dyDescent="0.15">
      <c r="E62"/>
      <c r="F62"/>
      <c r="G62" s="73"/>
      <c r="H62" s="114">
        <f t="shared" si="0"/>
        <v>0</v>
      </c>
      <c r="I62" s="73"/>
      <c r="J62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2"/>
    </row>
    <row r="63" spans="2:50" s="11" customFormat="1" ht="14.25" customHeight="1" x14ac:dyDescent="0.15">
      <c r="E63"/>
      <c r="F63"/>
      <c r="G63" s="73"/>
      <c r="H63" s="114">
        <f t="shared" si="0"/>
        <v>0</v>
      </c>
      <c r="I63" s="73"/>
      <c r="J6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2"/>
    </row>
    <row r="64" spans="2:50" s="11" customFormat="1" ht="14.25" customHeight="1" x14ac:dyDescent="0.15">
      <c r="E64"/>
      <c r="F64"/>
      <c r="G64" s="73"/>
      <c r="H64" s="114">
        <f t="shared" si="0"/>
        <v>0</v>
      </c>
      <c r="I64" s="73"/>
      <c r="J64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2"/>
    </row>
    <row r="65" spans="5:50" s="11" customFormat="1" ht="14.25" customHeight="1" x14ac:dyDescent="0.15">
      <c r="E65"/>
      <c r="F65"/>
      <c r="G65" s="73"/>
      <c r="H65" s="114">
        <f t="shared" si="0"/>
        <v>0</v>
      </c>
      <c r="I65" s="73"/>
      <c r="J65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2"/>
    </row>
    <row r="66" spans="5:50" s="11" customFormat="1" ht="14.25" customHeight="1" x14ac:dyDescent="0.15">
      <c r="E66"/>
      <c r="F66"/>
      <c r="G66" s="73"/>
      <c r="H66" s="114">
        <f t="shared" si="0"/>
        <v>0</v>
      </c>
      <c r="I66" s="73"/>
      <c r="J66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2"/>
    </row>
    <row r="67" spans="5:50" s="11" customFormat="1" ht="14.25" customHeight="1" x14ac:dyDescent="0.15">
      <c r="E67"/>
      <c r="F67"/>
      <c r="G67" s="73"/>
      <c r="H67" s="114">
        <f t="shared" si="0"/>
        <v>0</v>
      </c>
      <c r="I67" s="73"/>
      <c r="J67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2"/>
    </row>
    <row r="68" spans="5:50" s="11" customFormat="1" ht="14.25" customHeight="1" x14ac:dyDescent="0.15">
      <c r="E68"/>
      <c r="F68"/>
      <c r="G68" s="73"/>
      <c r="H68" s="114">
        <f t="shared" si="0"/>
        <v>0</v>
      </c>
      <c r="I68" s="73"/>
      <c r="J68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2"/>
    </row>
    <row r="69" spans="5:50" s="11" customFormat="1" ht="14.25" customHeight="1" x14ac:dyDescent="0.15">
      <c r="E69"/>
      <c r="F69"/>
      <c r="G69" s="73"/>
      <c r="H69" s="114">
        <f t="shared" si="0"/>
        <v>0</v>
      </c>
      <c r="I69" s="73"/>
      <c r="J69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2"/>
    </row>
    <row r="70" spans="5:50" s="11" customFormat="1" ht="14.25" customHeight="1" x14ac:dyDescent="0.15">
      <c r="E70"/>
      <c r="F70"/>
      <c r="G70" s="73"/>
      <c r="H70" s="114">
        <f t="shared" si="0"/>
        <v>0</v>
      </c>
      <c r="I70" s="73"/>
      <c r="J70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2"/>
    </row>
    <row r="71" spans="5:50" s="11" customFormat="1" ht="14.25" customHeight="1" x14ac:dyDescent="0.15">
      <c r="E71"/>
      <c r="F71"/>
      <c r="G71" s="73"/>
      <c r="H71" s="114">
        <f t="shared" si="0"/>
        <v>0</v>
      </c>
      <c r="I71" s="73"/>
      <c r="J71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  <c r="AV71" s="73"/>
      <c r="AW71" s="73"/>
      <c r="AX71" s="72"/>
    </row>
    <row r="72" spans="5:50" s="11" customFormat="1" ht="14.25" customHeight="1" x14ac:dyDescent="0.15">
      <c r="E72"/>
      <c r="F72"/>
      <c r="G72" s="73"/>
      <c r="H72" s="114">
        <f t="shared" si="0"/>
        <v>0</v>
      </c>
      <c r="I72" s="73"/>
      <c r="J72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  <c r="AV72" s="73"/>
      <c r="AW72" s="73"/>
      <c r="AX72" s="72"/>
    </row>
    <row r="73" spans="5:50" s="11" customFormat="1" ht="14.25" customHeight="1" x14ac:dyDescent="0.15">
      <c r="E73"/>
      <c r="F73"/>
      <c r="G73" s="73"/>
      <c r="H73" s="114">
        <f t="shared" si="0"/>
        <v>0</v>
      </c>
      <c r="I73" s="73"/>
      <c r="J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  <c r="AV73" s="73"/>
      <c r="AW73" s="73"/>
      <c r="AX73" s="72"/>
    </row>
    <row r="74" spans="5:50" s="11" customFormat="1" ht="14.25" customHeight="1" x14ac:dyDescent="0.15">
      <c r="E74"/>
      <c r="F74"/>
      <c r="G74" s="73"/>
      <c r="H74" s="114">
        <f t="shared" si="0"/>
        <v>0</v>
      </c>
      <c r="I74" s="73"/>
      <c r="J74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2"/>
    </row>
    <row r="75" spans="5:50" s="11" customFormat="1" ht="14.25" customHeight="1" x14ac:dyDescent="0.15">
      <c r="E75"/>
      <c r="F75"/>
      <c r="G75" s="73"/>
      <c r="H75" s="114">
        <f t="shared" si="0"/>
        <v>0</v>
      </c>
      <c r="I75" s="73"/>
      <c r="J75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2"/>
    </row>
    <row r="76" spans="5:50" s="11" customFormat="1" ht="14.25" customHeight="1" x14ac:dyDescent="0.15">
      <c r="E76"/>
      <c r="F76"/>
      <c r="G76" s="73"/>
      <c r="H76" s="114">
        <f t="shared" si="0"/>
        <v>0</v>
      </c>
      <c r="I76" s="73"/>
      <c r="J76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  <c r="AV76" s="73"/>
      <c r="AW76" s="73"/>
      <c r="AX76" s="72"/>
    </row>
    <row r="77" spans="5:50" s="11" customFormat="1" ht="14.25" customHeight="1" x14ac:dyDescent="0.15">
      <c r="E77"/>
      <c r="F77"/>
      <c r="G77" s="73"/>
      <c r="H77" s="114">
        <f t="shared" si="0"/>
        <v>0</v>
      </c>
      <c r="I77" s="73"/>
      <c r="J77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  <c r="AV77" s="73"/>
      <c r="AW77" s="73"/>
      <c r="AX77" s="72"/>
    </row>
    <row r="78" spans="5:50" s="11" customFormat="1" ht="14.25" customHeight="1" x14ac:dyDescent="0.15">
      <c r="E78"/>
      <c r="F78"/>
      <c r="G78" s="73"/>
      <c r="H78" s="114">
        <f t="shared" si="0"/>
        <v>0</v>
      </c>
      <c r="I78" s="73"/>
      <c r="J78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X78" s="72"/>
    </row>
    <row r="79" spans="5:50" s="11" customFormat="1" ht="14.25" customHeight="1" x14ac:dyDescent="0.15">
      <c r="E79"/>
      <c r="F79"/>
      <c r="G79" s="73"/>
      <c r="H79" s="114">
        <f t="shared" si="0"/>
        <v>0</v>
      </c>
      <c r="I79" s="73"/>
      <c r="J79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  <c r="AV79" s="73"/>
      <c r="AW79" s="73"/>
      <c r="AX79" s="72"/>
    </row>
    <row r="80" spans="5:50" s="11" customFormat="1" ht="14.25" customHeight="1" x14ac:dyDescent="0.15">
      <c r="E80"/>
      <c r="F80"/>
      <c r="G80" s="73"/>
      <c r="H80" s="115"/>
      <c r="I80" s="73"/>
      <c r="J80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  <c r="AV80" s="73"/>
      <c r="AW80" s="73"/>
      <c r="AX80" s="72"/>
    </row>
    <row r="81" spans="1:50" s="11" customFormat="1" ht="14.25" customHeight="1" x14ac:dyDescent="0.15">
      <c r="E81"/>
      <c r="F81"/>
      <c r="G81" s="73"/>
      <c r="H81" s="114">
        <f>COUNTIF($H$50:$H$79,"&gt;=2")</f>
        <v>0</v>
      </c>
      <c r="I81" s="73"/>
      <c r="J81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  <c r="AV81" s="73"/>
      <c r="AW81" s="73"/>
      <c r="AX81" s="72"/>
    </row>
    <row r="82" spans="1:50" s="11" customFormat="1" ht="14.25" customHeight="1" x14ac:dyDescent="0.15">
      <c r="E82"/>
      <c r="F82"/>
      <c r="G82" s="73"/>
      <c r="H82" s="115"/>
      <c r="I82" s="73"/>
      <c r="J82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2"/>
    </row>
    <row r="83" spans="1:50" s="11" customFormat="1" ht="14.25" customHeight="1" x14ac:dyDescent="0.15">
      <c r="E83"/>
      <c r="F83"/>
      <c r="G83" s="73"/>
      <c r="H83" s="49"/>
      <c r="I83" s="73"/>
      <c r="J8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2"/>
    </row>
    <row r="84" spans="1:50" s="11" customFormat="1" ht="14.25" customHeight="1" x14ac:dyDescent="0.15">
      <c r="E84"/>
      <c r="F84"/>
      <c r="G84" s="73"/>
      <c r="H84" s="49"/>
      <c r="I84" s="73"/>
      <c r="J84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  <c r="AV84" s="73"/>
      <c r="AW84" s="73"/>
      <c r="AX84" s="72"/>
    </row>
    <row r="85" spans="1:50" s="11" customFormat="1" ht="23.25" customHeight="1" x14ac:dyDescent="0.15">
      <c r="E85"/>
      <c r="F85"/>
      <c r="G85" s="73"/>
      <c r="H85" s="49"/>
      <c r="I85" s="73"/>
      <c r="J85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3"/>
      <c r="AU85" s="73"/>
      <c r="AV85" s="73"/>
      <c r="AW85" s="73"/>
      <c r="AX85" s="72"/>
    </row>
    <row r="86" spans="1:50" s="11" customFormat="1" ht="23.25" customHeight="1" x14ac:dyDescent="0.15">
      <c r="E86"/>
      <c r="F86"/>
      <c r="G86" s="73"/>
      <c r="H86" s="49"/>
      <c r="I86" s="73"/>
      <c r="J86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  <c r="AV86" s="73"/>
      <c r="AW86" s="73"/>
      <c r="AX86" s="72"/>
    </row>
    <row r="87" spans="1:50" s="11" customFormat="1" ht="23.25" customHeight="1" x14ac:dyDescent="0.15">
      <c r="E87"/>
      <c r="F87"/>
      <c r="G87" s="73"/>
      <c r="H87" s="49"/>
      <c r="I87" s="73"/>
      <c r="J87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3"/>
      <c r="AW87" s="73"/>
      <c r="AX87" s="72"/>
    </row>
    <row r="88" spans="1:50" s="11" customFormat="1" ht="23.25" customHeight="1" x14ac:dyDescent="0.15">
      <c r="E88"/>
      <c r="F88"/>
      <c r="G88" s="73"/>
      <c r="H88" s="49"/>
      <c r="I88" s="73"/>
      <c r="J88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2"/>
    </row>
    <row r="89" spans="1:50" s="11" customFormat="1" ht="23.25" customHeight="1" x14ac:dyDescent="0.15">
      <c r="E89"/>
      <c r="F89"/>
      <c r="G89" s="73"/>
      <c r="H89" s="49"/>
      <c r="I89" s="73"/>
      <c r="J89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73"/>
      <c r="AU89" s="73"/>
      <c r="AV89" s="73"/>
      <c r="AW89" s="73"/>
      <c r="AX89" s="72"/>
    </row>
    <row r="90" spans="1:50" s="11" customFormat="1" ht="23.25" customHeight="1" x14ac:dyDescent="0.15">
      <c r="E90"/>
      <c r="F90"/>
      <c r="G90" s="73"/>
      <c r="H90" s="49"/>
      <c r="I90" s="73"/>
      <c r="J90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73"/>
      <c r="AL90" s="73"/>
      <c r="AM90" s="73"/>
      <c r="AN90" s="73"/>
      <c r="AO90" s="73"/>
      <c r="AP90" s="73"/>
      <c r="AQ90" s="73"/>
      <c r="AR90" s="73"/>
      <c r="AS90" s="73"/>
      <c r="AT90" s="73"/>
      <c r="AU90" s="73"/>
      <c r="AV90" s="73"/>
      <c r="AW90" s="73"/>
      <c r="AX90" s="72"/>
    </row>
    <row r="91" spans="1:50" s="11" customFormat="1" ht="23.25" customHeight="1" x14ac:dyDescent="0.15">
      <c r="E91"/>
      <c r="F91"/>
      <c r="G91" s="73"/>
      <c r="H91" s="73"/>
      <c r="I91" s="73"/>
      <c r="J91"/>
      <c r="K91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2"/>
    </row>
    <row r="92" spans="1:50" s="11" customFormat="1" ht="23.25" customHeight="1" x14ac:dyDescent="0.15">
      <c r="E92"/>
      <c r="F92"/>
      <c r="G92"/>
      <c r="H92"/>
      <c r="I92"/>
      <c r="J92"/>
      <c r="K92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  <c r="AV92" s="73"/>
      <c r="AW92" s="73"/>
      <c r="AX92" s="72"/>
    </row>
    <row r="93" spans="1:50" s="11" customFormat="1" ht="23.25" customHeight="1" x14ac:dyDescent="0.15">
      <c r="E93"/>
      <c r="F93"/>
      <c r="G93"/>
      <c r="H93"/>
      <c r="I93"/>
      <c r="J93"/>
      <c r="K9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  <c r="AV93" s="73"/>
      <c r="AW93" s="73"/>
      <c r="AX93" s="72"/>
    </row>
    <row r="94" spans="1:50" s="11" customFormat="1" ht="23.25" customHeight="1" x14ac:dyDescent="0.15">
      <c r="E94"/>
      <c r="F94"/>
      <c r="G94"/>
      <c r="H94"/>
      <c r="I94"/>
      <c r="J94"/>
      <c r="K94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73"/>
      <c r="AN94" s="73"/>
      <c r="AO94" s="73"/>
      <c r="AP94" s="73"/>
      <c r="AQ94" s="73"/>
      <c r="AR94" s="73"/>
      <c r="AS94" s="73"/>
      <c r="AT94" s="73"/>
      <c r="AU94" s="73"/>
      <c r="AV94" s="73"/>
      <c r="AW94" s="73"/>
      <c r="AX94" s="72"/>
    </row>
    <row r="95" spans="1:50" s="11" customFormat="1" ht="23.25" customHeight="1" x14ac:dyDescent="0.15">
      <c r="E95"/>
      <c r="F95"/>
      <c r="G95"/>
      <c r="H95"/>
      <c r="I95"/>
      <c r="J95"/>
      <c r="K95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2"/>
    </row>
    <row r="96" spans="1:50" ht="23.25" customHeight="1" x14ac:dyDescent="0.15">
      <c r="A96" s="11"/>
      <c r="B96" s="11"/>
      <c r="C96" s="11"/>
      <c r="D96" s="11"/>
    </row>
    <row r="97" spans="1:9" ht="23.25" customHeight="1" x14ac:dyDescent="0.15">
      <c r="A97" s="11"/>
      <c r="B97" s="11"/>
      <c r="C97" s="11"/>
      <c r="D97" s="11"/>
    </row>
    <row r="98" spans="1:9" ht="23.25" customHeight="1" x14ac:dyDescent="0.15">
      <c r="A98" s="11"/>
      <c r="B98" s="11"/>
      <c r="C98" s="11"/>
      <c r="D98" s="11"/>
      <c r="E98" s="11"/>
      <c r="F98" s="11"/>
      <c r="G98" s="11"/>
      <c r="H98" s="11"/>
      <c r="I98" s="11"/>
    </row>
    <row r="99" spans="1:9" ht="23.25" customHeight="1" x14ac:dyDescent="0.15">
      <c r="A99" s="11"/>
      <c r="B99" s="11"/>
      <c r="C99" s="11"/>
      <c r="D99" s="11"/>
      <c r="E99" s="11"/>
      <c r="F99" s="11"/>
      <c r="G99" s="11"/>
      <c r="H99" s="11"/>
      <c r="I99" s="11"/>
    </row>
  </sheetData>
  <sheetProtection algorithmName="SHA-512" hashValue="OjI+5L8MQf+p7Q7fWlhNJZEIKemzYJ4+nX2sACF+WzkkevYk5KQwoq3/ne8dekbwH2JO8g1rNBqvbGBZuxRdaQ==" saltValue="ruR+9Ztw7szgqno5ve9s6A==" spinCount="100000" sheet="1" objects="1" scenarios="1"/>
  <protectedRanges>
    <protectedRange sqref="B39:I44" name="範囲5"/>
    <protectedRange sqref="K3:Q3 L1:R2 L4:R45" name="範囲4"/>
    <protectedRange sqref="I9:I38" name="範囲3"/>
    <protectedRange sqref="C9:F38" name="範囲2"/>
    <protectedRange sqref="D6:I6" name="範囲1"/>
  </protectedRanges>
  <mergeCells count="11">
    <mergeCell ref="K10:K17"/>
    <mergeCell ref="I7:I8"/>
    <mergeCell ref="B1:I1"/>
    <mergeCell ref="B6:C6"/>
    <mergeCell ref="B4:I4"/>
    <mergeCell ref="B7:B8"/>
    <mergeCell ref="E7:E8"/>
    <mergeCell ref="F7:F8"/>
    <mergeCell ref="E3:F3"/>
    <mergeCell ref="F6:I6"/>
    <mergeCell ref="D6:E6"/>
  </mergeCells>
  <phoneticPr fontId="3"/>
  <conditionalFormatting sqref="H9:H38">
    <cfRule type="expression" dxfId="48" priority="1">
      <formula>COUNTIF($H$9:$H$38,H9)&gt;1</formula>
    </cfRule>
  </conditionalFormatting>
  <dataValidations count="8">
    <dataValidation imeMode="hiragana" allowBlank="1" showInputMessage="1" showErrorMessage="1" sqref="M19 M11 D6 C9:D38" xr:uid="{00000000-0002-0000-0000-000000000000}"/>
    <dataValidation imeMode="halfAlpha" allowBlank="1" showInputMessage="1" showErrorMessage="1" sqref="B9:B38" xr:uid="{00000000-0002-0000-0000-000001000000}"/>
    <dataValidation imeMode="on" allowBlank="1" showInputMessage="1" showErrorMessage="1" sqref="C39:D44" xr:uid="{00000000-0002-0000-0000-000002000000}"/>
    <dataValidation allowBlank="1" promptTitle="入力は" prompt="姓のみを入力してください" sqref="E39:E44" xr:uid="{00000000-0002-0000-0000-000003000000}"/>
    <dataValidation type="list" allowBlank="1" showInputMessage="1" showErrorMessage="1" sqref="G9:G38" xr:uid="{00000000-0002-0000-0000-000004000000}">
      <formula1>種目S</formula1>
    </dataValidation>
    <dataValidation imeMode="halfKatakana" allowBlank="1" showInputMessage="1" showErrorMessage="1" sqref="E9:E38" xr:uid="{00000000-0002-0000-0000-000005000000}"/>
    <dataValidation imeMode="fullAlpha" allowBlank="1" showInputMessage="1" showErrorMessage="1" sqref="F9:F38" xr:uid="{00000000-0002-0000-0000-000006000000}"/>
    <dataValidation type="list" allowBlank="1" showInputMessage="1" showErrorMessage="1" sqref="H9:H38" xr:uid="{00000000-0002-0000-0000-000007000000}">
      <formula1>INDIRECT($G9)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horizontalDpi="4294967292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  <pageSetUpPr fitToPage="1"/>
  </sheetPr>
  <dimension ref="B1:BC99"/>
  <sheetViews>
    <sheetView showGridLines="0" workbookViewId="0">
      <selection activeCell="D6" sqref="D6:E6"/>
    </sheetView>
  </sheetViews>
  <sheetFormatPr defaultColWidth="9" defaultRowHeight="13.5" x14ac:dyDescent="0.15"/>
  <cols>
    <col min="1" max="1" width="3.25" customWidth="1"/>
    <col min="2" max="2" width="4" customWidth="1"/>
    <col min="3" max="4" width="13.125" customWidth="1"/>
    <col min="5" max="5" width="14.625" customWidth="1"/>
    <col min="6" max="6" width="5.625" customWidth="1"/>
    <col min="7" max="8" width="11.5" customWidth="1"/>
    <col min="9" max="9" width="12.75" customWidth="1"/>
    <col min="10" max="10" width="1.75" customWidth="1"/>
    <col min="11" max="11" width="11.25" style="11" customWidth="1"/>
    <col min="12" max="12" width="4.625" style="11" customWidth="1"/>
    <col min="13" max="25" width="9" style="11"/>
  </cols>
  <sheetData>
    <row r="1" spans="2:55" ht="22.5" customHeight="1" x14ac:dyDescent="0.15">
      <c r="B1" s="130" t="s">
        <v>87</v>
      </c>
      <c r="C1" s="130"/>
      <c r="D1" s="130"/>
      <c r="E1" s="130"/>
      <c r="F1" s="130"/>
      <c r="G1" s="130"/>
      <c r="H1" s="130"/>
      <c r="I1" s="130"/>
      <c r="Y1"/>
    </row>
    <row r="2" spans="2:55" ht="15" customHeight="1" x14ac:dyDescent="0.15">
      <c r="B2" s="39"/>
      <c r="C2" s="39"/>
      <c r="D2" s="39"/>
      <c r="E2" s="39"/>
      <c r="F2" s="39"/>
      <c r="G2" s="39"/>
      <c r="H2" s="39"/>
      <c r="I2" s="41"/>
      <c r="K2"/>
      <c r="M2"/>
    </row>
    <row r="3" spans="2:55" ht="22.5" customHeight="1" x14ac:dyDescent="0.15">
      <c r="B3" s="39"/>
      <c r="C3" s="39"/>
      <c r="D3" s="39"/>
      <c r="E3" s="145" t="s">
        <v>157</v>
      </c>
      <c r="F3" s="145"/>
      <c r="G3" s="39"/>
      <c r="J3" s="11"/>
      <c r="K3"/>
      <c r="X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</row>
    <row r="4" spans="2:55" ht="11.25" customHeight="1" x14ac:dyDescent="0.15">
      <c r="B4" s="39"/>
      <c r="C4" s="39"/>
      <c r="D4" s="39"/>
      <c r="E4" s="39"/>
      <c r="F4" s="35"/>
      <c r="G4" s="41"/>
      <c r="H4" s="42"/>
      <c r="I4" s="39"/>
      <c r="K4"/>
      <c r="M4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</row>
    <row r="5" spans="2:55" ht="11.25" customHeight="1" x14ac:dyDescent="0.15">
      <c r="B5" s="39"/>
      <c r="C5" s="39"/>
      <c r="D5" s="39"/>
      <c r="E5" s="39"/>
      <c r="F5" s="39"/>
      <c r="G5" s="39"/>
      <c r="H5" s="39"/>
      <c r="I5" s="39"/>
      <c r="K5"/>
      <c r="L5"/>
      <c r="M5"/>
      <c r="N5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</row>
    <row r="6" spans="2:55" ht="22.5" customHeight="1" x14ac:dyDescent="0.15">
      <c r="B6" s="131" t="s">
        <v>0</v>
      </c>
      <c r="C6" s="132"/>
      <c r="D6" s="146" t="str">
        <f>IF('男　子'!D6="","",'男　子'!D6)</f>
        <v/>
      </c>
      <c r="E6" s="147"/>
      <c r="F6" s="141" t="s">
        <v>106</v>
      </c>
      <c r="G6" s="141"/>
      <c r="H6" s="141"/>
      <c r="I6" s="142"/>
      <c r="K6" s="79" t="s">
        <v>154</v>
      </c>
      <c r="M6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</row>
    <row r="7" spans="2:55" ht="22.5" customHeight="1" x14ac:dyDescent="0.15">
      <c r="B7" s="134" t="s">
        <v>1</v>
      </c>
      <c r="C7" s="74" t="s">
        <v>2</v>
      </c>
      <c r="D7" s="75"/>
      <c r="E7" s="136" t="s">
        <v>110</v>
      </c>
      <c r="F7" s="138" t="s">
        <v>5</v>
      </c>
      <c r="G7" s="76" t="s">
        <v>158</v>
      </c>
      <c r="H7" s="77"/>
      <c r="I7" s="128" t="s">
        <v>7</v>
      </c>
      <c r="K7"/>
      <c r="L7" s="25" t="s">
        <v>43</v>
      </c>
      <c r="M7" s="13" t="s">
        <v>44</v>
      </c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</row>
    <row r="8" spans="2:55" ht="22.5" customHeight="1" x14ac:dyDescent="0.15">
      <c r="B8" s="135"/>
      <c r="C8" s="36" t="s">
        <v>3</v>
      </c>
      <c r="D8" s="36" t="s">
        <v>4</v>
      </c>
      <c r="E8" s="137"/>
      <c r="F8" s="139"/>
      <c r="G8" s="17" t="s">
        <v>6</v>
      </c>
      <c r="H8" s="18" t="s">
        <v>39</v>
      </c>
      <c r="I8" s="129"/>
      <c r="K8"/>
      <c r="L8" s="26" t="s">
        <v>43</v>
      </c>
      <c r="M8" s="19"/>
      <c r="N8" s="54" t="s">
        <v>38</v>
      </c>
      <c r="O8" s="21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</row>
    <row r="9" spans="2:55" ht="21" customHeight="1" x14ac:dyDescent="0.15">
      <c r="B9" s="6">
        <v>1</v>
      </c>
      <c r="C9" s="20"/>
      <c r="D9" s="20"/>
      <c r="E9" s="65"/>
      <c r="F9" s="48"/>
      <c r="G9" s="45"/>
      <c r="H9" s="55"/>
      <c r="I9" s="44"/>
      <c r="K9"/>
      <c r="L9" s="26"/>
      <c r="M9" s="51" t="s">
        <v>83</v>
      </c>
      <c r="N9" s="21"/>
      <c r="O9" s="21"/>
      <c r="P9" s="21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</row>
    <row r="10" spans="2:55" ht="21" customHeight="1" x14ac:dyDescent="0.15">
      <c r="B10" s="5">
        <v>2</v>
      </c>
      <c r="C10" s="20"/>
      <c r="D10" s="20"/>
      <c r="E10" s="65"/>
      <c r="F10" s="48"/>
      <c r="G10" s="45"/>
      <c r="H10" s="55"/>
      <c r="I10" s="44"/>
      <c r="K10" s="127" t="str">
        <f>IF($H$81=0,"","ランク番号が１つしかない又は３つ以上ある")</f>
        <v/>
      </c>
      <c r="L10" s="26"/>
      <c r="M10" s="51" t="s">
        <v>84</v>
      </c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</row>
    <row r="11" spans="2:55" ht="21" customHeight="1" x14ac:dyDescent="0.15">
      <c r="B11" s="5">
        <v>3</v>
      </c>
      <c r="C11" s="20"/>
      <c r="D11" s="20"/>
      <c r="E11" s="65"/>
      <c r="F11" s="48"/>
      <c r="G11" s="45"/>
      <c r="H11" s="14"/>
      <c r="I11" s="44"/>
      <c r="K11" s="127"/>
      <c r="L11" s="26" t="s">
        <v>43</v>
      </c>
      <c r="M11" s="51" t="s">
        <v>21</v>
      </c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</row>
    <row r="12" spans="2:55" ht="21" customHeight="1" x14ac:dyDescent="0.15">
      <c r="B12" s="4">
        <v>4</v>
      </c>
      <c r="C12" s="20"/>
      <c r="D12" s="20"/>
      <c r="E12" s="65"/>
      <c r="F12" s="48"/>
      <c r="G12" s="45"/>
      <c r="H12" s="14"/>
      <c r="I12" s="44"/>
      <c r="K12" s="127"/>
      <c r="L12" s="26" t="s">
        <v>43</v>
      </c>
      <c r="M12" s="51" t="s">
        <v>28</v>
      </c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</row>
    <row r="13" spans="2:55" ht="21" customHeight="1" x14ac:dyDescent="0.15">
      <c r="B13" s="5">
        <v>5</v>
      </c>
      <c r="C13" s="20"/>
      <c r="D13" s="20"/>
      <c r="E13" s="65"/>
      <c r="F13" s="48"/>
      <c r="G13" s="45"/>
      <c r="H13" s="14"/>
      <c r="I13" s="44"/>
      <c r="K13" s="127"/>
      <c r="L13" s="26" t="s">
        <v>43</v>
      </c>
      <c r="M13" s="51" t="s">
        <v>41</v>
      </c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</row>
    <row r="14" spans="2:55" ht="21" customHeight="1" x14ac:dyDescent="0.15">
      <c r="B14" s="5">
        <v>6</v>
      </c>
      <c r="C14" s="20"/>
      <c r="D14" s="20"/>
      <c r="E14" s="65"/>
      <c r="F14" s="48"/>
      <c r="G14" s="45"/>
      <c r="H14" s="14"/>
      <c r="I14" s="44"/>
      <c r="K14" s="127"/>
      <c r="L14" s="26" t="s">
        <v>43</v>
      </c>
      <c r="M14" s="52" t="s">
        <v>82</v>
      </c>
      <c r="N14" s="21"/>
      <c r="O14" s="21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</row>
    <row r="15" spans="2:55" ht="21" customHeight="1" x14ac:dyDescent="0.15">
      <c r="B15" s="4">
        <v>7</v>
      </c>
      <c r="C15" s="20"/>
      <c r="D15" s="20"/>
      <c r="E15" s="65"/>
      <c r="F15" s="48"/>
      <c r="G15" s="45"/>
      <c r="H15" s="14"/>
      <c r="I15" s="44"/>
      <c r="K15" s="127"/>
      <c r="L15" s="21"/>
      <c r="M15" s="53" t="s">
        <v>88</v>
      </c>
      <c r="N15"/>
      <c r="O15"/>
      <c r="P15"/>
      <c r="Q15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</row>
    <row r="16" spans="2:55" ht="21" customHeight="1" x14ac:dyDescent="0.15">
      <c r="B16" s="4">
        <v>8</v>
      </c>
      <c r="C16" s="20"/>
      <c r="D16" s="20"/>
      <c r="E16" s="66"/>
      <c r="F16" s="43"/>
      <c r="G16" s="45"/>
      <c r="H16" s="14"/>
      <c r="I16" s="44"/>
      <c r="K16" s="127"/>
      <c r="M16" s="53" t="s">
        <v>86</v>
      </c>
      <c r="N16"/>
      <c r="O16"/>
      <c r="P16"/>
      <c r="Q16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</row>
    <row r="17" spans="2:55" ht="21" customHeight="1" x14ac:dyDescent="0.15">
      <c r="B17" s="5">
        <v>9</v>
      </c>
      <c r="C17" s="20"/>
      <c r="D17" s="20"/>
      <c r="E17" s="66"/>
      <c r="F17" s="43"/>
      <c r="G17" s="45"/>
      <c r="H17" s="14"/>
      <c r="I17" s="44"/>
      <c r="K17" s="22"/>
      <c r="L17" s="25" t="s">
        <v>43</v>
      </c>
      <c r="M17" s="13" t="s">
        <v>107</v>
      </c>
      <c r="N17" s="21"/>
      <c r="O17" s="21"/>
      <c r="P17" s="21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</row>
    <row r="18" spans="2:55" ht="21" customHeight="1" x14ac:dyDescent="0.15">
      <c r="B18" s="5">
        <v>10</v>
      </c>
      <c r="C18" s="20"/>
      <c r="D18" s="20"/>
      <c r="E18" s="66"/>
      <c r="F18" s="43"/>
      <c r="G18" s="45"/>
      <c r="H18" s="14"/>
      <c r="I18" s="44"/>
      <c r="K18" s="22"/>
      <c r="L18" s="25" t="s">
        <v>43</v>
      </c>
      <c r="M18" s="13" t="s">
        <v>108</v>
      </c>
      <c r="N18" s="22"/>
      <c r="O18" s="22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</row>
    <row r="19" spans="2:55" ht="21" customHeight="1" x14ac:dyDescent="0.15">
      <c r="B19" s="4">
        <v>11</v>
      </c>
      <c r="C19" s="20"/>
      <c r="D19" s="20"/>
      <c r="E19" s="66"/>
      <c r="F19" s="43"/>
      <c r="G19" s="45"/>
      <c r="H19" s="14"/>
      <c r="I19" s="44"/>
      <c r="K19" s="22"/>
      <c r="L19" s="25" t="s">
        <v>43</v>
      </c>
      <c r="M19" s="13" t="s">
        <v>109</v>
      </c>
      <c r="N19" s="22"/>
      <c r="O19" s="22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</row>
    <row r="20" spans="2:55" ht="21" customHeight="1" x14ac:dyDescent="0.15">
      <c r="B20" s="5">
        <v>12</v>
      </c>
      <c r="C20" s="20"/>
      <c r="D20" s="20"/>
      <c r="E20" s="66"/>
      <c r="F20" s="43"/>
      <c r="G20" s="45"/>
      <c r="H20" s="14"/>
      <c r="I20" s="44"/>
      <c r="K20" s="22"/>
      <c r="M20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</row>
    <row r="21" spans="2:55" ht="21" customHeight="1" x14ac:dyDescent="0.15">
      <c r="B21" s="5">
        <v>13</v>
      </c>
      <c r="C21" s="20"/>
      <c r="D21" s="20"/>
      <c r="E21" s="66"/>
      <c r="F21" s="43"/>
      <c r="G21" s="45"/>
      <c r="H21" s="14"/>
      <c r="I21" s="44"/>
      <c r="M21" s="12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</row>
    <row r="22" spans="2:55" ht="21" customHeight="1" x14ac:dyDescent="0.15">
      <c r="B22" s="4">
        <v>14</v>
      </c>
      <c r="C22" s="20"/>
      <c r="D22" s="20"/>
      <c r="E22" s="66"/>
      <c r="F22" s="43"/>
      <c r="G22" s="45"/>
      <c r="H22" s="14"/>
      <c r="I22" s="44"/>
      <c r="M22" s="12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</row>
    <row r="23" spans="2:55" ht="21" customHeight="1" x14ac:dyDescent="0.15">
      <c r="B23" s="4">
        <v>15</v>
      </c>
      <c r="C23" s="20"/>
      <c r="D23" s="20"/>
      <c r="E23" s="66"/>
      <c r="F23" s="43"/>
      <c r="G23" s="45"/>
      <c r="H23" s="14"/>
      <c r="I23" s="44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</row>
    <row r="24" spans="2:55" ht="21" customHeight="1" x14ac:dyDescent="0.15">
      <c r="B24" s="5">
        <v>16</v>
      </c>
      <c r="C24" s="20"/>
      <c r="D24" s="20"/>
      <c r="E24" s="66"/>
      <c r="F24" s="43"/>
      <c r="G24" s="45"/>
      <c r="H24" s="14"/>
      <c r="I24" s="44"/>
    </row>
    <row r="25" spans="2:55" ht="21" customHeight="1" x14ac:dyDescent="0.15">
      <c r="B25" s="5">
        <v>17</v>
      </c>
      <c r="C25" s="20"/>
      <c r="D25" s="20"/>
      <c r="E25" s="66"/>
      <c r="F25" s="43"/>
      <c r="G25" s="45"/>
      <c r="H25" s="14"/>
      <c r="I25" s="44"/>
    </row>
    <row r="26" spans="2:55" ht="21" customHeight="1" x14ac:dyDescent="0.15">
      <c r="B26" s="4">
        <v>18</v>
      </c>
      <c r="C26" s="20"/>
      <c r="D26" s="20"/>
      <c r="E26" s="66"/>
      <c r="F26" s="43"/>
      <c r="G26" s="45"/>
      <c r="H26" s="14"/>
      <c r="I26" s="44"/>
    </row>
    <row r="27" spans="2:55" ht="21" customHeight="1" x14ac:dyDescent="0.15">
      <c r="B27" s="5">
        <v>19</v>
      </c>
      <c r="C27" s="20"/>
      <c r="D27" s="20"/>
      <c r="E27" s="66"/>
      <c r="F27" s="43"/>
      <c r="G27" s="45"/>
      <c r="H27" s="14"/>
      <c r="I27" s="44"/>
    </row>
    <row r="28" spans="2:55" ht="21" customHeight="1" x14ac:dyDescent="0.15">
      <c r="B28" s="5">
        <v>20</v>
      </c>
      <c r="C28" s="20"/>
      <c r="D28" s="20"/>
      <c r="E28" s="66"/>
      <c r="F28" s="43"/>
      <c r="G28" s="45"/>
      <c r="H28" s="14"/>
      <c r="I28" s="44"/>
    </row>
    <row r="29" spans="2:55" ht="21" customHeight="1" x14ac:dyDescent="0.15">
      <c r="B29" s="5">
        <v>21</v>
      </c>
      <c r="C29" s="20"/>
      <c r="D29" s="20"/>
      <c r="E29" s="66"/>
      <c r="F29" s="43"/>
      <c r="G29" s="45"/>
      <c r="H29" s="14"/>
      <c r="I29" s="44"/>
    </row>
    <row r="30" spans="2:55" ht="21" customHeight="1" x14ac:dyDescent="0.15">
      <c r="B30" s="5">
        <v>22</v>
      </c>
      <c r="C30" s="20"/>
      <c r="D30" s="20"/>
      <c r="E30" s="66"/>
      <c r="F30" s="43"/>
      <c r="G30" s="45"/>
      <c r="H30" s="14"/>
      <c r="I30" s="44"/>
    </row>
    <row r="31" spans="2:55" ht="21" customHeight="1" x14ac:dyDescent="0.15">
      <c r="B31" s="5">
        <v>23</v>
      </c>
      <c r="C31" s="20"/>
      <c r="D31" s="20"/>
      <c r="E31" s="66"/>
      <c r="F31" s="43"/>
      <c r="G31" s="45"/>
      <c r="H31" s="14"/>
      <c r="I31" s="44"/>
    </row>
    <row r="32" spans="2:55" ht="21" customHeight="1" x14ac:dyDescent="0.15">
      <c r="B32" s="5">
        <v>24</v>
      </c>
      <c r="C32" s="20"/>
      <c r="D32" s="20"/>
      <c r="E32" s="66"/>
      <c r="F32" s="43"/>
      <c r="G32" s="45"/>
      <c r="H32" s="14"/>
      <c r="I32" s="44"/>
    </row>
    <row r="33" spans="2:11" ht="21" customHeight="1" x14ac:dyDescent="0.15">
      <c r="B33" s="5">
        <v>25</v>
      </c>
      <c r="C33" s="20"/>
      <c r="D33" s="20"/>
      <c r="E33" s="66"/>
      <c r="F33" s="43"/>
      <c r="G33" s="45"/>
      <c r="H33" s="14"/>
      <c r="I33" s="44"/>
    </row>
    <row r="34" spans="2:11" ht="21" customHeight="1" x14ac:dyDescent="0.15">
      <c r="B34" s="5">
        <v>26</v>
      </c>
      <c r="C34" s="20"/>
      <c r="D34" s="20"/>
      <c r="E34" s="66"/>
      <c r="F34" s="43"/>
      <c r="G34" s="45"/>
      <c r="H34" s="14"/>
      <c r="I34" s="44"/>
    </row>
    <row r="35" spans="2:11" ht="21" customHeight="1" x14ac:dyDescent="0.15">
      <c r="B35" s="5">
        <v>27</v>
      </c>
      <c r="C35" s="20"/>
      <c r="D35" s="20"/>
      <c r="E35" s="66"/>
      <c r="F35" s="43"/>
      <c r="G35" s="45"/>
      <c r="H35" s="14"/>
      <c r="I35" s="44"/>
    </row>
    <row r="36" spans="2:11" ht="21" customHeight="1" x14ac:dyDescent="0.15">
      <c r="B36" s="5">
        <v>28</v>
      </c>
      <c r="C36" s="20"/>
      <c r="D36" s="20"/>
      <c r="E36" s="66"/>
      <c r="F36" s="43"/>
      <c r="G36" s="45"/>
      <c r="H36" s="14"/>
      <c r="I36" s="44"/>
    </row>
    <row r="37" spans="2:11" ht="21" customHeight="1" x14ac:dyDescent="0.15">
      <c r="B37" s="5">
        <v>29</v>
      </c>
      <c r="C37" s="20"/>
      <c r="D37" s="20"/>
      <c r="E37" s="66"/>
      <c r="F37" s="43"/>
      <c r="G37" s="45"/>
      <c r="H37" s="14"/>
      <c r="I37" s="44"/>
    </row>
    <row r="38" spans="2:11" ht="21" customHeight="1" x14ac:dyDescent="0.15">
      <c r="B38" s="5">
        <v>30</v>
      </c>
      <c r="C38" s="20"/>
      <c r="D38" s="20"/>
      <c r="E38" s="66"/>
      <c r="F38" s="43"/>
      <c r="G38" s="45"/>
      <c r="H38" s="14"/>
      <c r="I38" s="44"/>
    </row>
    <row r="39" spans="2:11" ht="21" customHeight="1" x14ac:dyDescent="0.15">
      <c r="B39" s="2" t="s">
        <v>8</v>
      </c>
      <c r="C39" s="1" t="s">
        <v>9</v>
      </c>
      <c r="D39" s="1" t="s">
        <v>10</v>
      </c>
      <c r="E39" s="27" t="s">
        <v>29</v>
      </c>
      <c r="F39" s="2">
        <v>6</v>
      </c>
      <c r="G39" s="15" t="s">
        <v>15</v>
      </c>
      <c r="H39" s="10">
        <v>601</v>
      </c>
      <c r="I39" s="1"/>
    </row>
    <row r="40" spans="2:11" ht="21" customHeight="1" x14ac:dyDescent="0.15">
      <c r="B40" s="2" t="s">
        <v>11</v>
      </c>
      <c r="C40" s="1" t="s">
        <v>9</v>
      </c>
      <c r="D40" s="1" t="s">
        <v>14</v>
      </c>
      <c r="E40" s="27" t="s">
        <v>30</v>
      </c>
      <c r="F40" s="2">
        <v>5</v>
      </c>
      <c r="G40" s="15" t="s">
        <v>15</v>
      </c>
      <c r="H40" s="10">
        <v>601</v>
      </c>
      <c r="I40" s="1"/>
    </row>
    <row r="41" spans="2:11" ht="21" customHeight="1" x14ac:dyDescent="0.15">
      <c r="B41" s="2" t="s">
        <v>12</v>
      </c>
      <c r="C41" s="1" t="s">
        <v>13</v>
      </c>
      <c r="D41" s="1" t="s">
        <v>31</v>
      </c>
      <c r="E41" s="27" t="s">
        <v>32</v>
      </c>
      <c r="F41" s="2">
        <v>4</v>
      </c>
      <c r="G41" s="15" t="s">
        <v>16</v>
      </c>
      <c r="H41" s="10">
        <v>401</v>
      </c>
      <c r="I41" s="1"/>
    </row>
    <row r="42" spans="2:11" ht="21" customHeight="1" x14ac:dyDescent="0.15">
      <c r="B42" s="2" t="s">
        <v>23</v>
      </c>
      <c r="C42" s="1" t="s">
        <v>17</v>
      </c>
      <c r="D42" s="1" t="s">
        <v>33</v>
      </c>
      <c r="E42" s="27" t="s">
        <v>34</v>
      </c>
      <c r="F42" s="2">
        <v>4</v>
      </c>
      <c r="G42" s="15" t="s">
        <v>16</v>
      </c>
      <c r="H42" s="10">
        <v>401</v>
      </c>
      <c r="I42" s="1"/>
    </row>
    <row r="43" spans="2:11" ht="21" customHeight="1" x14ac:dyDescent="0.15">
      <c r="B43" s="2" t="s">
        <v>24</v>
      </c>
      <c r="C43" s="1" t="s">
        <v>17</v>
      </c>
      <c r="D43" s="1" t="s">
        <v>35</v>
      </c>
      <c r="E43" s="27" t="s">
        <v>36</v>
      </c>
      <c r="F43" s="2">
        <v>4</v>
      </c>
      <c r="G43" s="15" t="s">
        <v>16</v>
      </c>
      <c r="H43" s="10">
        <v>402</v>
      </c>
      <c r="I43" s="1"/>
    </row>
    <row r="44" spans="2:11" ht="21" customHeight="1" x14ac:dyDescent="0.15">
      <c r="B44" s="2" t="s">
        <v>25</v>
      </c>
      <c r="C44" s="1" t="s">
        <v>26</v>
      </c>
      <c r="D44" s="1" t="s">
        <v>27</v>
      </c>
      <c r="E44" s="27" t="s">
        <v>37</v>
      </c>
      <c r="F44" s="2">
        <v>2</v>
      </c>
      <c r="G44" s="15" t="s">
        <v>16</v>
      </c>
      <c r="H44" s="10">
        <v>402</v>
      </c>
      <c r="I44" s="3"/>
    </row>
    <row r="45" spans="2:11" ht="21" customHeight="1" x14ac:dyDescent="0.15">
      <c r="B45" s="9"/>
      <c r="C45" s="7"/>
      <c r="D45" s="7"/>
      <c r="E45" s="7"/>
      <c r="F45" s="7"/>
      <c r="G45" s="7"/>
      <c r="H45" s="7"/>
      <c r="I45" s="7"/>
    </row>
    <row r="46" spans="2:11" s="11" customFormat="1" ht="21" customHeight="1" x14ac:dyDescent="0.15">
      <c r="B46" s="32"/>
      <c r="C46" s="33"/>
      <c r="D46" s="33"/>
      <c r="E46" s="33"/>
      <c r="F46" s="33"/>
      <c r="G46" s="33"/>
      <c r="H46" s="33"/>
      <c r="I46" s="33"/>
    </row>
    <row r="47" spans="2:11" s="11" customFormat="1" ht="21" customHeight="1" x14ac:dyDescent="0.15">
      <c r="B47" s="32"/>
      <c r="C47" s="33"/>
      <c r="D47" s="33"/>
      <c r="E47" s="33"/>
      <c r="F47" s="33"/>
      <c r="G47" s="33"/>
      <c r="H47" s="33"/>
      <c r="I47" s="33"/>
    </row>
    <row r="48" spans="2:11" s="11" customFormat="1" ht="23.25" customHeight="1" x14ac:dyDescent="0.15">
      <c r="B48" s="32"/>
      <c r="C48" s="33"/>
      <c r="D48" s="8"/>
      <c r="E48" s="8"/>
      <c r="F48" s="8"/>
      <c r="G48" s="8"/>
      <c r="H48" s="8"/>
      <c r="I48" s="8"/>
      <c r="J48"/>
      <c r="K48"/>
    </row>
    <row r="49" spans="2:11" s="11" customFormat="1" ht="23.25" customHeight="1" x14ac:dyDescent="0.15">
      <c r="B49" s="32"/>
      <c r="C49" s="33"/>
      <c r="D49" s="8"/>
      <c r="E49" s="8"/>
      <c r="F49" s="8"/>
      <c r="G49" s="8"/>
      <c r="H49" s="8"/>
      <c r="I49" s="8"/>
      <c r="J49"/>
      <c r="K49"/>
    </row>
    <row r="50" spans="2:11" s="11" customFormat="1" ht="13.9" customHeight="1" x14ac:dyDescent="0.15">
      <c r="C50" s="72"/>
      <c r="D50" s="73"/>
      <c r="E50" s="73"/>
      <c r="F50" s="73"/>
      <c r="G50" s="73"/>
      <c r="H50" s="50">
        <f>COUNTIF($H$9:$H$38,H9)</f>
        <v>0</v>
      </c>
      <c r="I50" s="73"/>
      <c r="J50"/>
      <c r="K50"/>
    </row>
    <row r="51" spans="2:11" s="11" customFormat="1" ht="13.9" customHeight="1" x14ac:dyDescent="0.15">
      <c r="C51" s="72"/>
      <c r="D51" s="73"/>
      <c r="E51" s="73"/>
      <c r="F51" s="73"/>
      <c r="G51" s="73"/>
      <c r="H51" s="50">
        <f t="shared" ref="H51:H79" si="0">COUNTIF($H$9:$H$38,H10)</f>
        <v>0</v>
      </c>
      <c r="I51" s="73"/>
      <c r="J51"/>
      <c r="K51"/>
    </row>
    <row r="52" spans="2:11" s="11" customFormat="1" ht="13.9" customHeight="1" x14ac:dyDescent="0.15">
      <c r="C52" s="72"/>
      <c r="D52" s="73"/>
      <c r="E52" s="73"/>
      <c r="F52" s="73"/>
      <c r="G52" s="73"/>
      <c r="H52" s="50">
        <f t="shared" si="0"/>
        <v>0</v>
      </c>
      <c r="I52" s="73"/>
      <c r="J52"/>
      <c r="K52"/>
    </row>
    <row r="53" spans="2:11" s="11" customFormat="1" ht="13.9" customHeight="1" x14ac:dyDescent="0.15">
      <c r="C53" s="72"/>
      <c r="D53" s="73"/>
      <c r="E53" s="73"/>
      <c r="F53" s="73"/>
      <c r="G53" s="73"/>
      <c r="H53" s="50">
        <f t="shared" si="0"/>
        <v>0</v>
      </c>
      <c r="I53" s="73"/>
      <c r="J53"/>
      <c r="K53"/>
    </row>
    <row r="54" spans="2:11" s="11" customFormat="1" ht="13.9" customHeight="1" x14ac:dyDescent="0.15">
      <c r="C54" s="72"/>
      <c r="D54" s="73"/>
      <c r="E54" s="73"/>
      <c r="F54" s="73"/>
      <c r="G54" s="73"/>
      <c r="H54" s="50">
        <f t="shared" si="0"/>
        <v>0</v>
      </c>
      <c r="I54" s="73"/>
      <c r="J54"/>
      <c r="K54"/>
    </row>
    <row r="55" spans="2:11" s="11" customFormat="1" ht="13.9" customHeight="1" x14ac:dyDescent="0.15">
      <c r="C55" s="72"/>
      <c r="D55" s="73"/>
      <c r="E55" s="73"/>
      <c r="F55" s="73"/>
      <c r="G55" s="73"/>
      <c r="H55" s="50">
        <f t="shared" si="0"/>
        <v>0</v>
      </c>
      <c r="I55" s="73"/>
      <c r="J55"/>
      <c r="K55"/>
    </row>
    <row r="56" spans="2:11" s="11" customFormat="1" ht="13.9" customHeight="1" x14ac:dyDescent="0.15">
      <c r="C56" s="72"/>
      <c r="D56" s="73"/>
      <c r="E56" s="73"/>
      <c r="F56" s="73"/>
      <c r="G56" s="73"/>
      <c r="H56" s="50">
        <f t="shared" si="0"/>
        <v>0</v>
      </c>
      <c r="I56" s="73"/>
      <c r="J56"/>
      <c r="K56"/>
    </row>
    <row r="57" spans="2:11" s="11" customFormat="1" ht="13.9" customHeight="1" x14ac:dyDescent="0.15">
      <c r="C57" s="72"/>
      <c r="D57" s="73"/>
      <c r="E57" s="73"/>
      <c r="F57" s="73"/>
      <c r="G57" s="73"/>
      <c r="H57" s="50">
        <f t="shared" si="0"/>
        <v>0</v>
      </c>
      <c r="I57" s="73"/>
      <c r="J57"/>
      <c r="K57"/>
    </row>
    <row r="58" spans="2:11" s="11" customFormat="1" ht="13.9" customHeight="1" x14ac:dyDescent="0.15">
      <c r="C58" s="72"/>
      <c r="D58" s="73"/>
      <c r="E58" s="73"/>
      <c r="F58" s="73"/>
      <c r="G58" s="73"/>
      <c r="H58" s="50">
        <f t="shared" si="0"/>
        <v>0</v>
      </c>
      <c r="I58" s="73"/>
      <c r="J58"/>
      <c r="K58"/>
    </row>
    <row r="59" spans="2:11" s="11" customFormat="1" ht="13.9" customHeight="1" x14ac:dyDescent="0.15">
      <c r="C59" s="72"/>
      <c r="D59" s="73"/>
      <c r="E59" s="73"/>
      <c r="F59" s="73"/>
      <c r="G59" s="73"/>
      <c r="H59" s="50">
        <f t="shared" si="0"/>
        <v>0</v>
      </c>
      <c r="I59" s="73"/>
      <c r="J59"/>
      <c r="K59"/>
    </row>
    <row r="60" spans="2:11" s="11" customFormat="1" ht="13.9" customHeight="1" x14ac:dyDescent="0.15">
      <c r="C60" s="72"/>
      <c r="D60" s="73"/>
      <c r="E60" s="73"/>
      <c r="F60" s="73"/>
      <c r="G60" s="73"/>
      <c r="H60" s="50">
        <f t="shared" si="0"/>
        <v>0</v>
      </c>
      <c r="I60" s="73"/>
      <c r="J60"/>
      <c r="K60"/>
    </row>
    <row r="61" spans="2:11" s="11" customFormat="1" ht="13.9" customHeight="1" x14ac:dyDescent="0.15">
      <c r="C61" s="72"/>
      <c r="D61" s="73"/>
      <c r="E61" s="73"/>
      <c r="F61" s="73"/>
      <c r="G61" s="73"/>
      <c r="H61" s="50">
        <f t="shared" si="0"/>
        <v>0</v>
      </c>
      <c r="I61" s="73"/>
      <c r="J61"/>
      <c r="K61"/>
    </row>
    <row r="62" spans="2:11" s="11" customFormat="1" ht="13.9" customHeight="1" x14ac:dyDescent="0.15">
      <c r="C62" s="72"/>
      <c r="D62" s="73"/>
      <c r="E62" s="73"/>
      <c r="F62" s="73"/>
      <c r="G62" s="73"/>
      <c r="H62" s="50">
        <f t="shared" si="0"/>
        <v>0</v>
      </c>
      <c r="I62" s="73"/>
      <c r="J62"/>
      <c r="K62"/>
    </row>
    <row r="63" spans="2:11" s="11" customFormat="1" ht="13.9" customHeight="1" x14ac:dyDescent="0.15">
      <c r="C63" s="72"/>
      <c r="D63" s="73"/>
      <c r="E63" s="73"/>
      <c r="F63" s="73"/>
      <c r="G63" s="73"/>
      <c r="H63" s="50">
        <f t="shared" si="0"/>
        <v>0</v>
      </c>
      <c r="I63" s="73"/>
      <c r="J63"/>
      <c r="K63"/>
    </row>
    <row r="64" spans="2:11" s="11" customFormat="1" ht="13.9" customHeight="1" x14ac:dyDescent="0.15">
      <c r="C64" s="72"/>
      <c r="D64" s="73"/>
      <c r="E64" s="73"/>
      <c r="F64" s="73"/>
      <c r="G64" s="73"/>
      <c r="H64" s="50">
        <f t="shared" si="0"/>
        <v>0</v>
      </c>
      <c r="I64" s="73"/>
      <c r="J64"/>
      <c r="K64"/>
    </row>
    <row r="65" spans="3:11" s="11" customFormat="1" ht="13.9" customHeight="1" x14ac:dyDescent="0.15">
      <c r="C65" s="72"/>
      <c r="D65" s="73"/>
      <c r="E65" s="73"/>
      <c r="F65" s="73"/>
      <c r="G65" s="73"/>
      <c r="H65" s="50">
        <f t="shared" si="0"/>
        <v>0</v>
      </c>
      <c r="I65" s="73"/>
      <c r="J65"/>
      <c r="K65"/>
    </row>
    <row r="66" spans="3:11" s="11" customFormat="1" ht="13.9" customHeight="1" x14ac:dyDescent="0.15">
      <c r="C66" s="72"/>
      <c r="D66" s="73"/>
      <c r="E66" s="73"/>
      <c r="F66" s="73"/>
      <c r="G66" s="73"/>
      <c r="H66" s="50">
        <f t="shared" si="0"/>
        <v>0</v>
      </c>
      <c r="I66" s="73"/>
      <c r="J66"/>
      <c r="K66"/>
    </row>
    <row r="67" spans="3:11" s="11" customFormat="1" ht="13.9" customHeight="1" x14ac:dyDescent="0.15">
      <c r="C67" s="72"/>
      <c r="D67" s="73"/>
      <c r="E67" s="73"/>
      <c r="F67" s="73"/>
      <c r="G67" s="73"/>
      <c r="H67" s="50">
        <f t="shared" si="0"/>
        <v>0</v>
      </c>
      <c r="I67" s="73"/>
      <c r="J67"/>
      <c r="K67"/>
    </row>
    <row r="68" spans="3:11" s="11" customFormat="1" ht="13.9" customHeight="1" x14ac:dyDescent="0.15">
      <c r="C68" s="72"/>
      <c r="D68" s="73"/>
      <c r="E68" s="73"/>
      <c r="F68" s="73"/>
      <c r="G68" s="73"/>
      <c r="H68" s="50">
        <f t="shared" si="0"/>
        <v>0</v>
      </c>
      <c r="I68" s="73"/>
      <c r="J68"/>
      <c r="K68"/>
    </row>
    <row r="69" spans="3:11" s="11" customFormat="1" ht="13.9" customHeight="1" x14ac:dyDescent="0.15">
      <c r="C69" s="72"/>
      <c r="D69" s="73"/>
      <c r="E69" s="73"/>
      <c r="F69" s="73"/>
      <c r="G69" s="73"/>
      <c r="H69" s="50">
        <f t="shared" si="0"/>
        <v>0</v>
      </c>
      <c r="I69" s="73"/>
      <c r="J69"/>
      <c r="K69"/>
    </row>
    <row r="70" spans="3:11" s="11" customFormat="1" ht="13.9" customHeight="1" x14ac:dyDescent="0.15">
      <c r="C70" s="72"/>
      <c r="D70" s="73"/>
      <c r="E70" s="73"/>
      <c r="F70" s="73"/>
      <c r="G70" s="73"/>
      <c r="H70" s="50">
        <f t="shared" si="0"/>
        <v>0</v>
      </c>
      <c r="I70" s="73"/>
      <c r="J70"/>
      <c r="K70"/>
    </row>
    <row r="71" spans="3:11" s="11" customFormat="1" ht="13.9" customHeight="1" x14ac:dyDescent="0.15">
      <c r="C71" s="72"/>
      <c r="D71" s="73"/>
      <c r="E71" s="73"/>
      <c r="F71" s="73"/>
      <c r="G71" s="73"/>
      <c r="H71" s="50">
        <f t="shared" si="0"/>
        <v>0</v>
      </c>
      <c r="I71" s="73"/>
      <c r="J71"/>
      <c r="K71"/>
    </row>
    <row r="72" spans="3:11" s="11" customFormat="1" ht="13.9" customHeight="1" x14ac:dyDescent="0.15">
      <c r="C72" s="72"/>
      <c r="D72" s="73"/>
      <c r="E72" s="73"/>
      <c r="F72" s="73"/>
      <c r="G72" s="73"/>
      <c r="H72" s="50">
        <f t="shared" si="0"/>
        <v>0</v>
      </c>
      <c r="I72" s="73"/>
      <c r="J72"/>
      <c r="K72"/>
    </row>
    <row r="73" spans="3:11" s="11" customFormat="1" ht="13.9" customHeight="1" x14ac:dyDescent="0.15">
      <c r="C73" s="72"/>
      <c r="D73" s="73"/>
      <c r="E73" s="73"/>
      <c r="F73" s="73"/>
      <c r="G73" s="73"/>
      <c r="H73" s="50">
        <f t="shared" si="0"/>
        <v>0</v>
      </c>
      <c r="I73" s="73"/>
      <c r="J73"/>
      <c r="K73"/>
    </row>
    <row r="74" spans="3:11" s="11" customFormat="1" ht="13.9" customHeight="1" x14ac:dyDescent="0.15">
      <c r="C74" s="72"/>
      <c r="D74" s="73"/>
      <c r="E74" s="73"/>
      <c r="F74" s="73"/>
      <c r="G74" s="73"/>
      <c r="H74" s="50">
        <f t="shared" si="0"/>
        <v>0</v>
      </c>
      <c r="I74" s="73"/>
      <c r="J74"/>
      <c r="K74"/>
    </row>
    <row r="75" spans="3:11" s="11" customFormat="1" ht="13.9" customHeight="1" x14ac:dyDescent="0.15">
      <c r="C75" s="72"/>
      <c r="D75" s="73"/>
      <c r="E75" s="73"/>
      <c r="F75" s="73"/>
      <c r="G75" s="73"/>
      <c r="H75" s="50">
        <f t="shared" si="0"/>
        <v>0</v>
      </c>
      <c r="I75" s="73"/>
      <c r="J75"/>
      <c r="K75"/>
    </row>
    <row r="76" spans="3:11" s="11" customFormat="1" ht="13.9" customHeight="1" x14ac:dyDescent="0.15">
      <c r="C76" s="72"/>
      <c r="D76" s="73"/>
      <c r="E76" s="73"/>
      <c r="F76" s="73"/>
      <c r="G76" s="73"/>
      <c r="H76" s="50">
        <f t="shared" si="0"/>
        <v>0</v>
      </c>
      <c r="I76" s="73"/>
      <c r="J76"/>
      <c r="K76"/>
    </row>
    <row r="77" spans="3:11" s="11" customFormat="1" ht="13.9" customHeight="1" x14ac:dyDescent="0.15">
      <c r="C77" s="72"/>
      <c r="D77" s="73"/>
      <c r="E77" s="73"/>
      <c r="F77" s="73"/>
      <c r="G77" s="73"/>
      <c r="H77" s="50">
        <f t="shared" si="0"/>
        <v>0</v>
      </c>
      <c r="I77" s="73"/>
      <c r="J77"/>
      <c r="K77"/>
    </row>
    <row r="78" spans="3:11" s="11" customFormat="1" ht="13.9" customHeight="1" x14ac:dyDescent="0.15">
      <c r="C78" s="72"/>
      <c r="D78" s="73"/>
      <c r="E78" s="73"/>
      <c r="F78" s="73"/>
      <c r="G78" s="73"/>
      <c r="H78" s="50">
        <f t="shared" si="0"/>
        <v>0</v>
      </c>
      <c r="I78" s="73"/>
      <c r="J78"/>
      <c r="K78"/>
    </row>
    <row r="79" spans="3:11" s="11" customFormat="1" ht="13.9" customHeight="1" x14ac:dyDescent="0.15">
      <c r="C79" s="72"/>
      <c r="D79" s="73"/>
      <c r="E79" s="73"/>
      <c r="F79" s="73"/>
      <c r="G79" s="73"/>
      <c r="H79" s="50">
        <f t="shared" si="0"/>
        <v>0</v>
      </c>
      <c r="I79" s="73"/>
      <c r="J79"/>
      <c r="K79"/>
    </row>
    <row r="80" spans="3:11" s="11" customFormat="1" ht="13.9" customHeight="1" x14ac:dyDescent="0.15">
      <c r="C80" s="72"/>
      <c r="D80" s="73"/>
      <c r="E80" s="73"/>
      <c r="F80" s="73"/>
      <c r="G80" s="73"/>
      <c r="H80" s="49"/>
      <c r="I80" s="73"/>
      <c r="J80"/>
      <c r="K80"/>
    </row>
    <row r="81" spans="3:11" s="11" customFormat="1" ht="13.9" customHeight="1" x14ac:dyDescent="0.15">
      <c r="C81" s="72"/>
      <c r="D81" s="73"/>
      <c r="E81" s="73"/>
      <c r="F81" s="73"/>
      <c r="G81" s="73"/>
      <c r="H81" s="50">
        <f>COUNTIF($H$50:$H$79,"&gt;=3")+COUNTIF(H50:H79,1)</f>
        <v>0</v>
      </c>
      <c r="I81" s="73"/>
      <c r="J81"/>
      <c r="K81"/>
    </row>
    <row r="82" spans="3:11" s="11" customFormat="1" ht="13.9" customHeight="1" x14ac:dyDescent="0.15">
      <c r="C82" s="72"/>
      <c r="D82" s="73"/>
      <c r="E82" s="73"/>
      <c r="F82" s="73"/>
      <c r="G82" s="73"/>
      <c r="H82" s="49"/>
      <c r="I82" s="73"/>
      <c r="J82"/>
      <c r="K82"/>
    </row>
    <row r="83" spans="3:11" s="11" customFormat="1" ht="13.9" customHeight="1" x14ac:dyDescent="0.15">
      <c r="C83" s="72"/>
      <c r="D83" s="73"/>
      <c r="E83" s="73"/>
      <c r="F83" s="73"/>
      <c r="G83" s="73"/>
      <c r="H83" s="73"/>
      <c r="I83" s="73"/>
      <c r="J83"/>
      <c r="K83"/>
    </row>
    <row r="84" spans="3:11" s="11" customFormat="1" ht="13.9" customHeight="1" x14ac:dyDescent="0.15">
      <c r="C84" s="72"/>
      <c r="D84" s="73"/>
      <c r="E84" s="73"/>
      <c r="F84" s="73"/>
      <c r="G84" s="73"/>
      <c r="H84" s="73"/>
      <c r="I84" s="73"/>
      <c r="J84"/>
      <c r="K84"/>
    </row>
    <row r="85" spans="3:11" s="11" customFormat="1" ht="13.9" customHeight="1" x14ac:dyDescent="0.15">
      <c r="C85" s="72"/>
      <c r="D85" s="73"/>
      <c r="E85" s="73"/>
      <c r="F85" s="73"/>
      <c r="G85" s="73"/>
      <c r="H85" s="73"/>
      <c r="I85" s="73"/>
      <c r="J85"/>
      <c r="K85"/>
    </row>
    <row r="86" spans="3:11" s="11" customFormat="1" ht="13.9" customHeight="1" x14ac:dyDescent="0.15">
      <c r="C86" s="72"/>
      <c r="D86" s="73"/>
      <c r="E86" s="73"/>
      <c r="F86" s="73"/>
      <c r="G86" s="73"/>
      <c r="H86" s="73"/>
      <c r="I86" s="73"/>
      <c r="J86"/>
      <c r="K86"/>
    </row>
    <row r="87" spans="3:11" s="11" customFormat="1" x14ac:dyDescent="0.15">
      <c r="C87" s="72"/>
      <c r="D87" s="73"/>
      <c r="E87" s="73"/>
      <c r="F87" s="73"/>
      <c r="G87" s="73"/>
      <c r="H87" s="73"/>
      <c r="I87" s="73"/>
      <c r="J87"/>
      <c r="K87"/>
    </row>
    <row r="88" spans="3:11" s="11" customFormat="1" x14ac:dyDescent="0.15">
      <c r="C88" s="72"/>
      <c r="D88" s="73"/>
      <c r="E88" s="73"/>
      <c r="F88" s="73"/>
      <c r="G88" s="73"/>
      <c r="H88" s="73"/>
      <c r="I88" s="73"/>
      <c r="J88"/>
      <c r="K88"/>
    </row>
    <row r="89" spans="3:11" s="11" customFormat="1" x14ac:dyDescent="0.15">
      <c r="C89" s="72"/>
      <c r="D89" s="73"/>
      <c r="E89" s="73"/>
      <c r="F89" s="73"/>
      <c r="G89" s="73"/>
      <c r="H89" s="73"/>
      <c r="I89" s="73"/>
      <c r="J89"/>
      <c r="K89"/>
    </row>
    <row r="90" spans="3:11" s="11" customFormat="1" x14ac:dyDescent="0.15">
      <c r="C90" s="72"/>
      <c r="D90" s="73"/>
      <c r="E90" s="73"/>
      <c r="F90" s="73"/>
      <c r="G90" s="73"/>
      <c r="H90" s="73"/>
      <c r="I90" s="73"/>
      <c r="J90"/>
      <c r="K90"/>
    </row>
    <row r="91" spans="3:11" s="11" customFormat="1" x14ac:dyDescent="0.15">
      <c r="C91" s="72"/>
      <c r="D91" s="73"/>
      <c r="E91" s="73"/>
      <c r="F91" s="73"/>
      <c r="G91" s="73"/>
      <c r="H91" s="73"/>
      <c r="I91" s="73"/>
      <c r="J91"/>
      <c r="K91"/>
    </row>
    <row r="92" spans="3:11" s="11" customFormat="1" x14ac:dyDescent="0.15">
      <c r="C92" s="72"/>
      <c r="D92" s="73"/>
      <c r="E92" s="73"/>
      <c r="F92" s="73"/>
      <c r="G92" s="73"/>
      <c r="H92" s="73"/>
      <c r="I92" s="73"/>
      <c r="J92"/>
      <c r="K92"/>
    </row>
    <row r="93" spans="3:11" s="11" customFormat="1" x14ac:dyDescent="0.15">
      <c r="C93" s="72"/>
      <c r="D93" s="73"/>
      <c r="E93" s="73"/>
      <c r="F93" s="73"/>
      <c r="G93" s="73"/>
      <c r="H93" s="73"/>
      <c r="I93" s="73"/>
      <c r="J93"/>
      <c r="K93"/>
    </row>
    <row r="94" spans="3:11" s="11" customFormat="1" x14ac:dyDescent="0.15">
      <c r="C94" s="72"/>
      <c r="D94" s="73"/>
      <c r="E94" s="73"/>
      <c r="F94" s="73"/>
      <c r="G94" s="73"/>
      <c r="H94" s="73"/>
      <c r="I94" s="73"/>
      <c r="J94"/>
      <c r="K94"/>
    </row>
    <row r="95" spans="3:11" s="11" customFormat="1" x14ac:dyDescent="0.15">
      <c r="C95" s="72"/>
      <c r="D95" s="73"/>
      <c r="E95" s="73"/>
      <c r="F95" s="73"/>
      <c r="G95" s="73"/>
      <c r="H95" s="73"/>
      <c r="I95" s="73"/>
      <c r="J95"/>
      <c r="K95"/>
    </row>
    <row r="96" spans="3:11" s="11" customFormat="1" x14ac:dyDescent="0.15">
      <c r="C96" s="72"/>
      <c r="D96" s="73"/>
      <c r="E96" s="73"/>
      <c r="F96" s="73"/>
      <c r="G96" s="73"/>
      <c r="H96" s="73"/>
      <c r="I96" s="73"/>
      <c r="J96"/>
      <c r="K96"/>
    </row>
    <row r="97" spans="3:11" s="11" customFormat="1" x14ac:dyDescent="0.15">
      <c r="C97" s="72"/>
      <c r="D97" s="73"/>
      <c r="E97" s="73"/>
      <c r="F97" s="73"/>
      <c r="G97" s="73"/>
      <c r="H97" s="73"/>
      <c r="I97" s="73"/>
      <c r="J97"/>
      <c r="K97"/>
    </row>
    <row r="98" spans="3:11" s="11" customFormat="1" x14ac:dyDescent="0.15"/>
    <row r="99" spans="3:11" s="11" customFormat="1" x14ac:dyDescent="0.15"/>
  </sheetData>
  <sheetProtection algorithmName="SHA-512" hashValue="8Jr9Rr7utyeA7Zkdne6LRWX/Q+gdQQXkthR4ONNhTpDM8h2BxmtN3n05LP4hv8zWOmy5SXYt5K+ZjqmK5i6EKQ==" saltValue="wMwq5FgfQ4wczu+60zYpsQ==" spinCount="100000" sheet="1" objects="1" scenarios="1"/>
  <protectedRanges>
    <protectedRange sqref="B39:I44" name="範囲5"/>
    <protectedRange sqref="L17:L45 J3:P3 L4:L15 M4:M43 L1:R2 N4:R45" name="範囲4"/>
    <protectedRange sqref="I9:I38" name="範囲3_2"/>
    <protectedRange sqref="C9:F38" name="範囲2_2"/>
    <protectedRange sqref="D6:I6" name="範囲1_2"/>
  </protectedRanges>
  <mergeCells count="10">
    <mergeCell ref="B1:I1"/>
    <mergeCell ref="B6:C6"/>
    <mergeCell ref="K10:K16"/>
    <mergeCell ref="I7:I8"/>
    <mergeCell ref="B7:B8"/>
    <mergeCell ref="E7:E8"/>
    <mergeCell ref="F7:F8"/>
    <mergeCell ref="E3:F3"/>
    <mergeCell ref="D6:E6"/>
    <mergeCell ref="F6:I6"/>
  </mergeCells>
  <phoneticPr fontId="3"/>
  <conditionalFormatting sqref="H9:H38">
    <cfRule type="expression" dxfId="47" priority="1">
      <formula>COUNTIF($H$9:$H$38,H9)&lt;&gt;2</formula>
    </cfRule>
  </conditionalFormatting>
  <dataValidations count="8">
    <dataValidation type="list" allowBlank="1" showInputMessage="1" showErrorMessage="1" sqref="G10:G38 G9" xr:uid="{00000000-0002-0000-0100-000000000000}">
      <formula1>種目3</formula1>
    </dataValidation>
    <dataValidation imeMode="fullAlpha" allowBlank="1" showInputMessage="1" showErrorMessage="1" sqref="F9:F38" xr:uid="{00000000-0002-0000-0100-000001000000}"/>
    <dataValidation imeMode="halfKatakana" allowBlank="1" showInputMessage="1" showErrorMessage="1" sqref="E9:E38" xr:uid="{00000000-0002-0000-0100-000002000000}"/>
    <dataValidation allowBlank="1" promptTitle="入力は" prompt="姓のみを入力してください" sqref="E39:E44" xr:uid="{00000000-0002-0000-0100-000003000000}"/>
    <dataValidation imeMode="on" allowBlank="1" showInputMessage="1" showErrorMessage="1" sqref="C39:D44" xr:uid="{00000000-0002-0000-0100-000004000000}"/>
    <dataValidation imeMode="halfAlpha" allowBlank="1" showInputMessage="1" showErrorMessage="1" sqref="B9:B38" xr:uid="{00000000-0002-0000-0100-000005000000}"/>
    <dataValidation imeMode="hiragana" allowBlank="1" showInputMessage="1" showErrorMessage="1" sqref="M14 M8 D6 C9:D38" xr:uid="{00000000-0002-0000-0100-000006000000}"/>
    <dataValidation type="list" allowBlank="1" showInputMessage="1" showErrorMessage="1" sqref="H9:H38" xr:uid="{00000000-0002-0000-0100-000007000000}">
      <formula1>INDIRECT($G9)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horizontalDpi="4294967292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B2D4C-1DAB-47F9-919E-2A152711AD89}">
  <sheetPr>
    <tabColor rgb="FFFFBDDE"/>
    <pageSetUpPr fitToPage="1"/>
  </sheetPr>
  <dimension ref="A1:R99"/>
  <sheetViews>
    <sheetView workbookViewId="0">
      <selection activeCell="D6" sqref="D6:E6"/>
    </sheetView>
  </sheetViews>
  <sheetFormatPr defaultRowHeight="13.5" x14ac:dyDescent="0.15"/>
  <cols>
    <col min="1" max="1" width="3.25" customWidth="1"/>
    <col min="2" max="2" width="4" customWidth="1"/>
    <col min="3" max="4" width="13.125" customWidth="1"/>
    <col min="5" max="5" width="14.625" customWidth="1"/>
    <col min="6" max="6" width="5.625" customWidth="1"/>
    <col min="7" max="8" width="11.5" customWidth="1"/>
    <col min="9" max="9" width="12.75" customWidth="1"/>
    <col min="10" max="10" width="0.875" customWidth="1"/>
    <col min="11" max="11" width="14" customWidth="1"/>
    <col min="12" max="12" width="4.625" customWidth="1"/>
  </cols>
  <sheetData>
    <row r="1" spans="2:18" ht="18.75" x14ac:dyDescent="0.15">
      <c r="B1" s="130" t="s">
        <v>87</v>
      </c>
      <c r="C1" s="130"/>
      <c r="D1" s="130"/>
      <c r="E1" s="130"/>
      <c r="F1" s="130"/>
      <c r="G1" s="130"/>
      <c r="H1" s="130"/>
      <c r="I1" s="130"/>
      <c r="K1" s="11"/>
      <c r="L1" s="11"/>
      <c r="M1" s="11"/>
      <c r="N1" s="11"/>
      <c r="O1" s="11"/>
      <c r="P1" s="11"/>
      <c r="Q1" s="11"/>
      <c r="R1" s="11"/>
    </row>
    <row r="2" spans="2:18" x14ac:dyDescent="0.15">
      <c r="B2" s="39"/>
      <c r="C2" s="39"/>
      <c r="D2" s="39"/>
      <c r="E2" s="39"/>
      <c r="F2" s="39"/>
      <c r="G2" s="39"/>
      <c r="H2" s="39"/>
      <c r="I2" s="41"/>
      <c r="L2" s="11"/>
      <c r="N2" s="11"/>
      <c r="O2" s="11"/>
      <c r="P2" s="11"/>
      <c r="Q2" s="11"/>
      <c r="R2" s="11"/>
    </row>
    <row r="3" spans="2:18" ht="28.5" customHeight="1" x14ac:dyDescent="0.15">
      <c r="B3" s="39"/>
      <c r="C3" s="39"/>
      <c r="D3" s="39"/>
      <c r="E3" s="148" t="s">
        <v>159</v>
      </c>
      <c r="F3" s="148"/>
      <c r="G3" s="39"/>
      <c r="H3" s="39"/>
      <c r="I3" s="11"/>
      <c r="K3" s="11"/>
      <c r="L3" s="11"/>
      <c r="M3" s="11"/>
      <c r="N3" s="11"/>
      <c r="O3" s="11"/>
      <c r="P3" s="11"/>
      <c r="Q3" s="11"/>
      <c r="R3" s="11"/>
    </row>
    <row r="4" spans="2:18" ht="9.9499999999999993" customHeight="1" x14ac:dyDescent="0.15">
      <c r="B4" s="133"/>
      <c r="C4" s="133"/>
      <c r="D4" s="133"/>
      <c r="E4" s="133"/>
      <c r="F4" s="133"/>
      <c r="G4" s="133"/>
      <c r="H4" s="133"/>
      <c r="I4" s="133"/>
      <c r="L4" s="11"/>
      <c r="N4" s="11"/>
      <c r="O4" s="11"/>
      <c r="P4" s="11"/>
      <c r="Q4" s="11"/>
      <c r="R4" s="11"/>
    </row>
    <row r="5" spans="2:18" ht="9.9499999999999993" customHeight="1" x14ac:dyDescent="0.15">
      <c r="B5" s="39"/>
      <c r="C5" s="39"/>
      <c r="D5" s="39"/>
      <c r="E5" s="39"/>
      <c r="F5" s="39"/>
      <c r="G5" s="39"/>
      <c r="H5" s="39"/>
      <c r="I5" s="39"/>
      <c r="O5" s="11"/>
      <c r="P5" s="11"/>
      <c r="Q5" s="11"/>
      <c r="R5" s="11"/>
    </row>
    <row r="6" spans="2:18" ht="21" customHeight="1" x14ac:dyDescent="0.15">
      <c r="B6" s="131" t="s">
        <v>0</v>
      </c>
      <c r="C6" s="132"/>
      <c r="D6" s="143"/>
      <c r="E6" s="149"/>
      <c r="F6" s="141" t="s">
        <v>105</v>
      </c>
      <c r="G6" s="141"/>
      <c r="H6" s="141"/>
      <c r="I6" s="142"/>
      <c r="K6" s="79" t="s">
        <v>154</v>
      </c>
      <c r="L6" s="11"/>
      <c r="N6" s="11"/>
      <c r="O6" s="11"/>
      <c r="P6" s="11"/>
      <c r="Q6" s="11"/>
      <c r="R6" s="11"/>
    </row>
    <row r="7" spans="2:18" ht="21" customHeight="1" x14ac:dyDescent="0.15">
      <c r="B7" s="134" t="s">
        <v>1</v>
      </c>
      <c r="C7" s="74" t="s">
        <v>2</v>
      </c>
      <c r="D7" s="75"/>
      <c r="E7" s="136" t="s">
        <v>110</v>
      </c>
      <c r="F7" s="138" t="s">
        <v>5</v>
      </c>
      <c r="G7" s="76" t="s">
        <v>40</v>
      </c>
      <c r="H7" s="77"/>
      <c r="I7" s="128" t="s">
        <v>7</v>
      </c>
      <c r="L7" s="11"/>
      <c r="N7" s="11"/>
      <c r="O7" s="11"/>
      <c r="P7" s="11"/>
      <c r="Q7" s="11"/>
      <c r="R7" s="11"/>
    </row>
    <row r="8" spans="2:18" ht="21" customHeight="1" x14ac:dyDescent="0.15">
      <c r="B8" s="135"/>
      <c r="C8" s="36" t="s">
        <v>3</v>
      </c>
      <c r="D8" s="36" t="s">
        <v>4</v>
      </c>
      <c r="E8" s="137"/>
      <c r="F8" s="139"/>
      <c r="G8" s="17" t="s">
        <v>6</v>
      </c>
      <c r="H8" s="18" t="s">
        <v>39</v>
      </c>
      <c r="I8" s="129"/>
      <c r="L8" s="24" t="s">
        <v>42</v>
      </c>
      <c r="N8" s="11"/>
      <c r="O8" s="11"/>
      <c r="P8" s="11"/>
      <c r="Q8" s="11"/>
      <c r="R8" s="11"/>
    </row>
    <row r="9" spans="2:18" ht="21" customHeight="1" x14ac:dyDescent="0.15">
      <c r="B9" s="6">
        <v>1</v>
      </c>
      <c r="C9" s="20"/>
      <c r="D9" s="20"/>
      <c r="E9" s="65"/>
      <c r="F9" s="48"/>
      <c r="G9" s="45"/>
      <c r="H9" s="14"/>
      <c r="I9" s="44"/>
      <c r="K9" s="22"/>
      <c r="L9" s="11"/>
      <c r="R9" s="11"/>
    </row>
    <row r="10" spans="2:18" ht="21" customHeight="1" x14ac:dyDescent="0.15">
      <c r="B10" s="5">
        <v>2</v>
      </c>
      <c r="C10" s="20"/>
      <c r="D10" s="20"/>
      <c r="E10" s="65"/>
      <c r="F10" s="48"/>
      <c r="G10" s="45"/>
      <c r="H10" s="14"/>
      <c r="I10" s="44"/>
      <c r="K10" s="127" t="str">
        <f>IF($H$81=0,"","ランク番号が重複しています")</f>
        <v/>
      </c>
      <c r="L10" s="25" t="s">
        <v>43</v>
      </c>
      <c r="M10" s="13" t="s">
        <v>44</v>
      </c>
      <c r="N10" s="11"/>
      <c r="O10" s="11"/>
      <c r="P10" s="11"/>
      <c r="Q10" s="11"/>
      <c r="R10" s="11"/>
    </row>
    <row r="11" spans="2:18" ht="21" customHeight="1" x14ac:dyDescent="0.15">
      <c r="B11" s="5">
        <v>3</v>
      </c>
      <c r="C11" s="20"/>
      <c r="D11" s="20"/>
      <c r="E11" s="65"/>
      <c r="F11" s="48"/>
      <c r="G11" s="45"/>
      <c r="H11" s="14"/>
      <c r="I11" s="44"/>
      <c r="K11" s="127"/>
      <c r="L11" s="26" t="s">
        <v>43</v>
      </c>
      <c r="M11" s="19"/>
      <c r="N11" s="25" t="s">
        <v>38</v>
      </c>
      <c r="O11" s="21"/>
      <c r="P11" s="11"/>
      <c r="Q11" s="11"/>
      <c r="R11" s="11"/>
    </row>
    <row r="12" spans="2:18" ht="21" customHeight="1" x14ac:dyDescent="0.15">
      <c r="B12" s="4">
        <v>4</v>
      </c>
      <c r="C12" s="20"/>
      <c r="D12" s="20"/>
      <c r="E12" s="65"/>
      <c r="F12" s="48"/>
      <c r="G12" s="45"/>
      <c r="H12" s="14"/>
      <c r="I12" s="44"/>
      <c r="K12" s="127"/>
      <c r="L12" s="26"/>
      <c r="M12" s="34" t="s">
        <v>83</v>
      </c>
      <c r="N12" s="21"/>
      <c r="O12" s="21"/>
      <c r="P12" s="21"/>
      <c r="Q12" s="11"/>
      <c r="R12" s="11"/>
    </row>
    <row r="13" spans="2:18" ht="21" customHeight="1" x14ac:dyDescent="0.15">
      <c r="B13" s="5">
        <v>5</v>
      </c>
      <c r="C13" s="20"/>
      <c r="D13" s="20"/>
      <c r="E13" s="65"/>
      <c r="F13" s="48"/>
      <c r="G13" s="45"/>
      <c r="H13" s="14"/>
      <c r="I13" s="44"/>
      <c r="K13" s="127"/>
      <c r="L13" s="26" t="s">
        <v>43</v>
      </c>
      <c r="M13" s="51" t="s">
        <v>21</v>
      </c>
      <c r="N13" s="11"/>
      <c r="O13" s="11"/>
      <c r="P13" s="11"/>
      <c r="Q13" s="11"/>
      <c r="R13" s="11"/>
    </row>
    <row r="14" spans="2:18" ht="21" customHeight="1" x14ac:dyDescent="0.15">
      <c r="B14" s="5">
        <v>6</v>
      </c>
      <c r="C14" s="20"/>
      <c r="D14" s="20"/>
      <c r="E14" s="65"/>
      <c r="F14" s="48"/>
      <c r="G14" s="45"/>
      <c r="H14" s="14"/>
      <c r="I14" s="44"/>
      <c r="K14" s="127"/>
      <c r="L14" s="26" t="s">
        <v>43</v>
      </c>
      <c r="M14" s="51" t="s">
        <v>28</v>
      </c>
      <c r="N14" s="11"/>
      <c r="O14" s="11"/>
      <c r="P14" s="11"/>
      <c r="Q14" s="11"/>
      <c r="R14" s="11"/>
    </row>
    <row r="15" spans="2:18" ht="21" customHeight="1" x14ac:dyDescent="0.15">
      <c r="B15" s="4">
        <v>7</v>
      </c>
      <c r="C15" s="20"/>
      <c r="D15" s="20"/>
      <c r="E15" s="65"/>
      <c r="F15" s="48"/>
      <c r="G15" s="45"/>
      <c r="H15" s="14"/>
      <c r="I15" s="44"/>
      <c r="K15" s="127"/>
      <c r="L15" s="26" t="s">
        <v>43</v>
      </c>
      <c r="M15" s="51" t="s">
        <v>41</v>
      </c>
      <c r="N15" s="11"/>
      <c r="O15" s="11"/>
      <c r="P15" s="11"/>
      <c r="Q15" s="11"/>
      <c r="R15" s="11"/>
    </row>
    <row r="16" spans="2:18" ht="21" customHeight="1" x14ac:dyDescent="0.15">
      <c r="B16" s="4">
        <v>8</v>
      </c>
      <c r="C16" s="20"/>
      <c r="D16" s="20"/>
      <c r="E16" s="65"/>
      <c r="F16" s="48"/>
      <c r="G16" s="45"/>
      <c r="H16" s="14"/>
      <c r="I16" s="44"/>
      <c r="K16" s="127"/>
      <c r="L16" s="26" t="s">
        <v>43</v>
      </c>
      <c r="M16" s="51" t="s">
        <v>85</v>
      </c>
      <c r="N16" s="21"/>
      <c r="O16" s="21"/>
      <c r="P16" s="11"/>
      <c r="Q16" s="11"/>
      <c r="R16" s="11"/>
    </row>
    <row r="17" spans="2:18" ht="21" customHeight="1" x14ac:dyDescent="0.15">
      <c r="B17" s="5">
        <v>9</v>
      </c>
      <c r="C17" s="20"/>
      <c r="D17" s="20"/>
      <c r="E17" s="66"/>
      <c r="F17" s="43"/>
      <c r="G17" s="45"/>
      <c r="H17" s="14"/>
      <c r="I17" s="44"/>
      <c r="K17" s="127"/>
      <c r="L17" s="21"/>
      <c r="M17" s="51" t="s">
        <v>89</v>
      </c>
      <c r="N17" s="21"/>
      <c r="O17" s="21"/>
      <c r="P17" s="11"/>
      <c r="Q17" s="11"/>
      <c r="R17" s="11"/>
    </row>
    <row r="18" spans="2:18" ht="21" customHeight="1" x14ac:dyDescent="0.15">
      <c r="B18" s="5">
        <v>10</v>
      </c>
      <c r="C18" s="20"/>
      <c r="D18" s="20"/>
      <c r="E18" s="66"/>
      <c r="F18" s="43"/>
      <c r="G18" s="45"/>
      <c r="H18" s="14"/>
      <c r="I18" s="44"/>
      <c r="K18" s="11"/>
      <c r="L18" s="21"/>
      <c r="M18" s="51" t="s">
        <v>86</v>
      </c>
      <c r="R18" s="11"/>
    </row>
    <row r="19" spans="2:18" ht="21" customHeight="1" x14ac:dyDescent="0.15">
      <c r="B19" s="4">
        <v>11</v>
      </c>
      <c r="C19" s="20"/>
      <c r="D19" s="20"/>
      <c r="E19" s="66"/>
      <c r="F19" s="43"/>
      <c r="G19" s="45"/>
      <c r="H19" s="14"/>
      <c r="I19" s="44"/>
      <c r="K19" s="11"/>
      <c r="L19" s="25" t="s">
        <v>43</v>
      </c>
      <c r="M19" s="13" t="s">
        <v>107</v>
      </c>
      <c r="N19" s="25"/>
      <c r="O19" s="13"/>
      <c r="P19" s="25"/>
      <c r="Q19" s="13"/>
      <c r="R19" s="25"/>
    </row>
    <row r="20" spans="2:18" ht="21" customHeight="1" x14ac:dyDescent="0.15">
      <c r="B20" s="5">
        <v>12</v>
      </c>
      <c r="C20" s="20"/>
      <c r="D20" s="20"/>
      <c r="E20" s="66"/>
      <c r="F20" s="43"/>
      <c r="G20" s="45"/>
      <c r="H20" s="14"/>
      <c r="I20" s="44"/>
      <c r="K20" s="11"/>
      <c r="L20" s="25" t="s">
        <v>43</v>
      </c>
      <c r="M20" s="13" t="s">
        <v>108</v>
      </c>
      <c r="N20" s="25"/>
      <c r="O20" s="13"/>
      <c r="P20" s="25"/>
      <c r="Q20" s="13"/>
      <c r="R20" s="25"/>
    </row>
    <row r="21" spans="2:18" ht="21" customHeight="1" x14ac:dyDescent="0.15">
      <c r="B21" s="5">
        <v>13</v>
      </c>
      <c r="C21" s="20"/>
      <c r="D21" s="20"/>
      <c r="E21" s="66"/>
      <c r="F21" s="43"/>
      <c r="G21" s="45"/>
      <c r="H21" s="14"/>
      <c r="I21" s="44"/>
      <c r="K21" s="11"/>
      <c r="L21" s="25" t="s">
        <v>43</v>
      </c>
      <c r="M21" s="13" t="s">
        <v>109</v>
      </c>
      <c r="N21" s="22"/>
      <c r="O21" s="22"/>
      <c r="P21" s="11"/>
      <c r="Q21" s="11"/>
      <c r="R21" s="11"/>
    </row>
    <row r="22" spans="2:18" ht="21" customHeight="1" x14ac:dyDescent="0.15">
      <c r="B22" s="4">
        <v>14</v>
      </c>
      <c r="C22" s="20"/>
      <c r="D22" s="20"/>
      <c r="E22" s="66"/>
      <c r="F22" s="43"/>
      <c r="G22" s="45"/>
      <c r="H22" s="14"/>
      <c r="I22" s="44"/>
      <c r="K22" s="11"/>
      <c r="L22" s="22"/>
      <c r="M22" s="12"/>
      <c r="N22" s="22"/>
      <c r="O22" s="22"/>
      <c r="P22" s="11"/>
      <c r="Q22" s="11"/>
      <c r="R22" s="11"/>
    </row>
    <row r="23" spans="2:18" ht="21" customHeight="1" x14ac:dyDescent="0.15">
      <c r="B23" s="4">
        <v>15</v>
      </c>
      <c r="C23" s="20"/>
      <c r="D23" s="20"/>
      <c r="E23" s="66"/>
      <c r="F23" s="43"/>
      <c r="G23" s="45"/>
      <c r="H23" s="14"/>
      <c r="I23" s="44"/>
      <c r="K23" s="11"/>
      <c r="L23" s="11"/>
      <c r="N23" s="11"/>
      <c r="O23" s="11"/>
      <c r="P23" s="11"/>
      <c r="Q23" s="11"/>
      <c r="R23" s="11"/>
    </row>
    <row r="24" spans="2:18" ht="21" customHeight="1" x14ac:dyDescent="0.15">
      <c r="B24" s="5">
        <v>16</v>
      </c>
      <c r="C24" s="20"/>
      <c r="D24" s="20"/>
      <c r="E24" s="66"/>
      <c r="F24" s="43"/>
      <c r="G24" s="45"/>
      <c r="H24" s="14"/>
      <c r="I24" s="44"/>
      <c r="K24" s="11"/>
      <c r="L24" s="11"/>
      <c r="M24" s="11"/>
      <c r="N24" s="11"/>
      <c r="O24" s="11"/>
      <c r="P24" s="11"/>
      <c r="Q24" s="11"/>
      <c r="R24" s="11"/>
    </row>
    <row r="25" spans="2:18" ht="21" customHeight="1" x14ac:dyDescent="0.15">
      <c r="B25" s="5">
        <v>17</v>
      </c>
      <c r="C25" s="20"/>
      <c r="D25" s="20"/>
      <c r="E25" s="66"/>
      <c r="F25" s="43"/>
      <c r="G25" s="45"/>
      <c r="H25" s="14"/>
      <c r="I25" s="44"/>
      <c r="K25" s="11"/>
      <c r="L25" s="11"/>
      <c r="N25" s="11"/>
      <c r="O25" s="11"/>
      <c r="P25" s="11"/>
      <c r="Q25" s="11"/>
      <c r="R25" s="11"/>
    </row>
    <row r="26" spans="2:18" ht="21" customHeight="1" x14ac:dyDescent="0.15">
      <c r="B26" s="4">
        <v>18</v>
      </c>
      <c r="C26" s="20"/>
      <c r="D26" s="20"/>
      <c r="E26" s="66"/>
      <c r="F26" s="43"/>
      <c r="G26" s="45"/>
      <c r="H26" s="14"/>
      <c r="I26" s="44"/>
      <c r="K26" s="11"/>
      <c r="L26" s="11"/>
      <c r="M26" s="12"/>
      <c r="N26" s="11"/>
      <c r="O26" s="11"/>
      <c r="P26" s="11"/>
      <c r="Q26" s="11"/>
      <c r="R26" s="11"/>
    </row>
    <row r="27" spans="2:18" ht="21" customHeight="1" x14ac:dyDescent="0.15">
      <c r="B27" s="5">
        <v>19</v>
      </c>
      <c r="C27" s="20"/>
      <c r="D27" s="20"/>
      <c r="E27" s="66"/>
      <c r="F27" s="43"/>
      <c r="G27" s="45"/>
      <c r="H27" s="14"/>
      <c r="I27" s="44"/>
      <c r="K27" s="11"/>
      <c r="L27" s="11"/>
      <c r="M27" s="12"/>
      <c r="N27" s="11"/>
      <c r="O27" s="11"/>
      <c r="P27" s="11"/>
      <c r="Q27" s="11"/>
      <c r="R27" s="11"/>
    </row>
    <row r="28" spans="2:18" ht="21" customHeight="1" x14ac:dyDescent="0.15">
      <c r="B28" s="5">
        <v>20</v>
      </c>
      <c r="C28" s="20"/>
      <c r="D28" s="20"/>
      <c r="E28" s="66"/>
      <c r="F28" s="43"/>
      <c r="G28" s="45"/>
      <c r="H28" s="14"/>
      <c r="I28" s="44"/>
      <c r="K28" s="11"/>
      <c r="L28" s="11"/>
      <c r="M28" s="11"/>
      <c r="N28" s="11"/>
      <c r="O28" s="11"/>
      <c r="P28" s="11"/>
      <c r="Q28" s="11"/>
      <c r="R28" s="11"/>
    </row>
    <row r="29" spans="2:18" ht="21" customHeight="1" x14ac:dyDescent="0.15">
      <c r="B29" s="5">
        <v>21</v>
      </c>
      <c r="C29" s="20"/>
      <c r="D29" s="20"/>
      <c r="E29" s="66"/>
      <c r="F29" s="43"/>
      <c r="G29" s="45"/>
      <c r="H29" s="14"/>
      <c r="I29" s="44"/>
      <c r="K29" s="11"/>
      <c r="L29" s="11"/>
      <c r="M29" s="11"/>
      <c r="N29" s="11"/>
      <c r="O29" s="11"/>
      <c r="P29" s="11"/>
      <c r="Q29" s="11"/>
      <c r="R29" s="11"/>
    </row>
    <row r="30" spans="2:18" ht="21" customHeight="1" x14ac:dyDescent="0.15">
      <c r="B30" s="5">
        <v>22</v>
      </c>
      <c r="C30" s="20"/>
      <c r="D30" s="20"/>
      <c r="E30" s="66"/>
      <c r="F30" s="43"/>
      <c r="G30" s="45"/>
      <c r="H30" s="14"/>
      <c r="I30" s="44"/>
      <c r="K30" s="11"/>
      <c r="L30" s="11"/>
      <c r="M30" s="11"/>
      <c r="N30" s="11"/>
      <c r="O30" s="11"/>
      <c r="P30" s="11"/>
      <c r="Q30" s="11"/>
      <c r="R30" s="11"/>
    </row>
    <row r="31" spans="2:18" ht="21" customHeight="1" x14ac:dyDescent="0.15">
      <c r="B31" s="5">
        <v>23</v>
      </c>
      <c r="C31" s="20"/>
      <c r="D31" s="20"/>
      <c r="E31" s="66"/>
      <c r="F31" s="43"/>
      <c r="G31" s="45"/>
      <c r="H31" s="14"/>
      <c r="I31" s="44"/>
      <c r="K31" s="11"/>
      <c r="L31" s="11"/>
      <c r="M31" s="11"/>
      <c r="N31" s="11"/>
      <c r="O31" s="11"/>
      <c r="P31" s="11"/>
      <c r="Q31" s="11"/>
      <c r="R31" s="11"/>
    </row>
    <row r="32" spans="2:18" ht="21" customHeight="1" x14ac:dyDescent="0.15">
      <c r="B32" s="5">
        <v>24</v>
      </c>
      <c r="C32" s="20"/>
      <c r="D32" s="20"/>
      <c r="E32" s="66"/>
      <c r="F32" s="43"/>
      <c r="G32" s="45"/>
      <c r="H32" s="14"/>
      <c r="I32" s="44"/>
      <c r="K32" s="11"/>
      <c r="L32" s="11"/>
      <c r="M32" s="11"/>
      <c r="N32" s="11"/>
      <c r="O32" s="11"/>
      <c r="P32" s="11"/>
      <c r="Q32" s="11"/>
      <c r="R32" s="11"/>
    </row>
    <row r="33" spans="1:18" ht="21" customHeight="1" x14ac:dyDescent="0.15">
      <c r="B33" s="5">
        <v>25</v>
      </c>
      <c r="C33" s="20"/>
      <c r="D33" s="20"/>
      <c r="E33" s="66"/>
      <c r="F33" s="43"/>
      <c r="G33" s="45"/>
      <c r="H33" s="14"/>
      <c r="I33" s="44"/>
      <c r="K33" s="11"/>
      <c r="L33" s="11"/>
      <c r="M33" s="11"/>
      <c r="N33" s="11"/>
      <c r="O33" s="11"/>
      <c r="P33" s="11"/>
      <c r="Q33" s="11"/>
      <c r="R33" s="11"/>
    </row>
    <row r="34" spans="1:18" ht="21" customHeight="1" x14ac:dyDescent="0.15">
      <c r="B34" s="5">
        <v>26</v>
      </c>
      <c r="C34" s="20"/>
      <c r="D34" s="20"/>
      <c r="E34" s="66"/>
      <c r="F34" s="43"/>
      <c r="G34" s="45"/>
      <c r="H34" s="14"/>
      <c r="I34" s="44"/>
      <c r="K34" s="11"/>
      <c r="L34" s="11"/>
      <c r="M34" s="11"/>
      <c r="N34" s="11"/>
      <c r="O34" s="11"/>
      <c r="P34" s="11"/>
      <c r="Q34" s="11"/>
      <c r="R34" s="11"/>
    </row>
    <row r="35" spans="1:18" ht="21" customHeight="1" x14ac:dyDescent="0.15">
      <c r="B35" s="5">
        <v>27</v>
      </c>
      <c r="C35" s="20"/>
      <c r="D35" s="20"/>
      <c r="E35" s="66"/>
      <c r="F35" s="43"/>
      <c r="G35" s="45"/>
      <c r="H35" s="14"/>
      <c r="I35" s="44"/>
      <c r="K35" s="11"/>
      <c r="L35" s="11"/>
      <c r="M35" s="11"/>
      <c r="N35" s="11"/>
      <c r="O35" s="11"/>
      <c r="P35" s="11"/>
      <c r="Q35" s="11"/>
      <c r="R35" s="11"/>
    </row>
    <row r="36" spans="1:18" ht="21" customHeight="1" x14ac:dyDescent="0.15">
      <c r="B36" s="5">
        <v>28</v>
      </c>
      <c r="C36" s="20"/>
      <c r="D36" s="20"/>
      <c r="E36" s="66"/>
      <c r="F36" s="43"/>
      <c r="G36" s="45"/>
      <c r="H36" s="14"/>
      <c r="I36" s="44"/>
      <c r="K36" s="11"/>
      <c r="L36" s="11"/>
      <c r="M36" s="11"/>
      <c r="N36" s="11"/>
      <c r="O36" s="11"/>
      <c r="P36" s="11"/>
      <c r="Q36" s="11"/>
      <c r="R36" s="11"/>
    </row>
    <row r="37" spans="1:18" ht="21" customHeight="1" x14ac:dyDescent="0.15">
      <c r="B37" s="5">
        <v>29</v>
      </c>
      <c r="C37" s="20"/>
      <c r="D37" s="20"/>
      <c r="E37" s="66"/>
      <c r="F37" s="43"/>
      <c r="G37" s="45"/>
      <c r="H37" s="14"/>
      <c r="I37" s="44"/>
      <c r="K37" s="11"/>
      <c r="L37" s="11"/>
      <c r="M37" s="11"/>
      <c r="N37" s="11"/>
      <c r="O37" s="11"/>
      <c r="P37" s="11"/>
      <c r="Q37" s="11"/>
      <c r="R37" s="11"/>
    </row>
    <row r="38" spans="1:18" ht="21" customHeight="1" x14ac:dyDescent="0.15">
      <c r="B38" s="5">
        <v>30</v>
      </c>
      <c r="C38" s="20"/>
      <c r="D38" s="20"/>
      <c r="E38" s="66"/>
      <c r="F38" s="43"/>
      <c r="G38" s="45"/>
      <c r="H38" s="14"/>
      <c r="I38" s="44"/>
      <c r="K38" s="11"/>
      <c r="L38" s="11"/>
      <c r="M38" s="11"/>
      <c r="N38" s="11"/>
      <c r="O38" s="11"/>
      <c r="P38" s="11"/>
      <c r="Q38" s="11"/>
      <c r="R38" s="11"/>
    </row>
    <row r="39" spans="1:18" ht="21" customHeight="1" x14ac:dyDescent="0.15">
      <c r="B39" s="2" t="s">
        <v>8</v>
      </c>
      <c r="C39" s="1" t="s">
        <v>9</v>
      </c>
      <c r="D39" s="1" t="s">
        <v>10</v>
      </c>
      <c r="E39" s="27" t="s">
        <v>29</v>
      </c>
      <c r="F39" s="2">
        <v>6</v>
      </c>
      <c r="G39" s="15" t="s">
        <v>18</v>
      </c>
      <c r="H39" s="10">
        <v>601</v>
      </c>
      <c r="I39" s="1"/>
      <c r="K39" s="11"/>
      <c r="L39" s="11"/>
      <c r="M39" s="11"/>
      <c r="N39" s="11"/>
      <c r="O39" s="11"/>
      <c r="P39" s="11"/>
      <c r="Q39" s="11"/>
      <c r="R39" s="11"/>
    </row>
    <row r="40" spans="1:18" ht="21" customHeight="1" x14ac:dyDescent="0.15">
      <c r="B40" s="2" t="s">
        <v>11</v>
      </c>
      <c r="C40" s="1" t="s">
        <v>9</v>
      </c>
      <c r="D40" s="1" t="s">
        <v>14</v>
      </c>
      <c r="E40" s="27" t="s">
        <v>30</v>
      </c>
      <c r="F40" s="2">
        <v>5</v>
      </c>
      <c r="G40" s="15" t="s">
        <v>22</v>
      </c>
      <c r="H40" s="10">
        <v>501</v>
      </c>
      <c r="I40" s="1"/>
      <c r="K40" s="11"/>
      <c r="L40" s="11"/>
      <c r="M40" s="11"/>
      <c r="N40" s="11"/>
      <c r="O40" s="11"/>
      <c r="P40" s="11"/>
      <c r="Q40" s="11"/>
      <c r="R40" s="11"/>
    </row>
    <row r="41" spans="1:18" ht="21" customHeight="1" x14ac:dyDescent="0.15">
      <c r="B41" s="2" t="s">
        <v>12</v>
      </c>
      <c r="C41" s="1" t="s">
        <v>13</v>
      </c>
      <c r="D41" s="1" t="s">
        <v>31</v>
      </c>
      <c r="E41" s="27" t="s">
        <v>32</v>
      </c>
      <c r="F41" s="2">
        <v>4</v>
      </c>
      <c r="G41" s="15" t="s">
        <v>19</v>
      </c>
      <c r="H41" s="10">
        <v>401</v>
      </c>
      <c r="I41" s="1"/>
      <c r="K41" s="11"/>
      <c r="L41" s="11"/>
      <c r="M41" s="11"/>
      <c r="N41" s="11"/>
      <c r="O41" s="11"/>
      <c r="P41" s="11"/>
      <c r="Q41" s="11"/>
      <c r="R41" s="11"/>
    </row>
    <row r="42" spans="1:18" ht="21" customHeight="1" x14ac:dyDescent="0.15">
      <c r="B42" s="2" t="s">
        <v>23</v>
      </c>
      <c r="C42" s="1" t="s">
        <v>17</v>
      </c>
      <c r="D42" s="1" t="s">
        <v>33</v>
      </c>
      <c r="E42" s="27" t="s">
        <v>34</v>
      </c>
      <c r="F42" s="2">
        <v>4</v>
      </c>
      <c r="G42" s="15" t="s">
        <v>19</v>
      </c>
      <c r="H42" s="10">
        <v>402</v>
      </c>
      <c r="I42" s="1"/>
      <c r="K42" s="11"/>
      <c r="L42" s="11"/>
      <c r="M42" s="11"/>
      <c r="N42" s="11"/>
      <c r="O42" s="11"/>
      <c r="P42" s="11"/>
      <c r="Q42" s="11"/>
      <c r="R42" s="11"/>
    </row>
    <row r="43" spans="1:18" ht="21" customHeight="1" x14ac:dyDescent="0.15">
      <c r="B43" s="2" t="s">
        <v>24</v>
      </c>
      <c r="C43" s="1" t="s">
        <v>17</v>
      </c>
      <c r="D43" s="1" t="s">
        <v>35</v>
      </c>
      <c r="E43" s="27" t="s">
        <v>36</v>
      </c>
      <c r="F43" s="2">
        <v>4</v>
      </c>
      <c r="G43" s="15" t="s">
        <v>19</v>
      </c>
      <c r="H43" s="10">
        <v>403</v>
      </c>
      <c r="I43" s="1"/>
      <c r="K43" s="11"/>
      <c r="L43" s="11"/>
      <c r="M43" s="11"/>
      <c r="N43" s="11"/>
      <c r="O43" s="11"/>
      <c r="P43" s="11"/>
      <c r="Q43" s="11"/>
      <c r="R43" s="11"/>
    </row>
    <row r="44" spans="1:18" ht="21" customHeight="1" x14ac:dyDescent="0.15">
      <c r="B44" s="2" t="s">
        <v>25</v>
      </c>
      <c r="C44" s="1" t="s">
        <v>26</v>
      </c>
      <c r="D44" s="1" t="s">
        <v>27</v>
      </c>
      <c r="E44" s="27" t="s">
        <v>37</v>
      </c>
      <c r="F44" s="2">
        <v>2</v>
      </c>
      <c r="G44" s="15" t="s">
        <v>20</v>
      </c>
      <c r="H44" s="10">
        <v>201</v>
      </c>
      <c r="I44" s="44"/>
      <c r="K44" s="11"/>
      <c r="L44" s="11"/>
      <c r="M44" s="11"/>
      <c r="N44" s="11"/>
      <c r="O44" s="11"/>
      <c r="P44" s="11"/>
      <c r="Q44" s="11"/>
      <c r="R44" s="11"/>
    </row>
    <row r="45" spans="1:18" x14ac:dyDescent="0.15">
      <c r="B45" s="9"/>
      <c r="C45" s="7"/>
      <c r="D45" s="7"/>
      <c r="E45" s="7"/>
      <c r="F45" s="7"/>
      <c r="G45" s="7"/>
      <c r="H45" s="7"/>
      <c r="I45" s="7"/>
      <c r="K45" s="11"/>
      <c r="L45" s="11"/>
      <c r="M45" s="11"/>
      <c r="N45" s="11"/>
      <c r="O45" s="11"/>
      <c r="P45" s="11"/>
      <c r="Q45" s="11"/>
      <c r="R45" s="11"/>
    </row>
    <row r="46" spans="1:18" x14ac:dyDescent="0.15">
      <c r="A46" s="11"/>
      <c r="B46" s="32"/>
      <c r="C46" s="33"/>
      <c r="D46" s="33"/>
      <c r="E46" s="33"/>
      <c r="F46" s="33"/>
      <c r="G46" s="33"/>
      <c r="H46" s="33"/>
      <c r="I46" s="33"/>
      <c r="J46" s="11"/>
      <c r="K46" s="11"/>
      <c r="L46" s="11"/>
      <c r="M46" s="11"/>
      <c r="N46" s="11"/>
      <c r="O46" s="11"/>
      <c r="P46" s="11"/>
      <c r="Q46" s="11"/>
      <c r="R46" s="11"/>
    </row>
    <row r="47" spans="1:18" x14ac:dyDescent="0.15">
      <c r="A47" s="11"/>
      <c r="B47" s="32"/>
      <c r="C47" s="33"/>
      <c r="D47" s="33"/>
      <c r="E47" s="116"/>
      <c r="F47" s="116"/>
      <c r="G47" s="116"/>
      <c r="H47" s="116"/>
      <c r="I47" s="116"/>
      <c r="J47" s="117"/>
      <c r="K47" s="117"/>
      <c r="L47" s="117"/>
      <c r="M47" s="11"/>
      <c r="N47" s="11"/>
      <c r="O47" s="11"/>
      <c r="P47" s="11"/>
      <c r="Q47" s="11"/>
      <c r="R47" s="11"/>
    </row>
    <row r="48" spans="1:18" x14ac:dyDescent="0.15">
      <c r="A48" s="11"/>
      <c r="B48" s="32"/>
      <c r="C48" s="33"/>
      <c r="D48" s="33"/>
      <c r="E48" s="116"/>
      <c r="F48" s="116"/>
      <c r="G48" s="116"/>
      <c r="H48" s="116"/>
      <c r="I48" s="116"/>
      <c r="J48" s="117"/>
      <c r="K48" s="117"/>
      <c r="L48" s="117"/>
      <c r="M48" s="11"/>
      <c r="N48" s="11"/>
      <c r="O48" s="11"/>
      <c r="P48" s="11"/>
      <c r="Q48" s="11"/>
      <c r="R48" s="11"/>
    </row>
    <row r="49" spans="1:18" x14ac:dyDescent="0.15">
      <c r="A49" s="11"/>
      <c r="B49" s="32"/>
      <c r="C49" s="33"/>
      <c r="D49" s="33"/>
      <c r="E49" s="116"/>
      <c r="F49" s="116"/>
      <c r="G49" s="116"/>
      <c r="H49" s="116" t="s">
        <v>104</v>
      </c>
      <c r="I49" s="116"/>
      <c r="J49" s="117"/>
      <c r="K49" s="117"/>
      <c r="L49" s="117"/>
      <c r="M49" s="11"/>
      <c r="N49" s="11"/>
      <c r="O49" s="11"/>
      <c r="P49" s="11"/>
      <c r="Q49" s="11"/>
      <c r="R49" s="11"/>
    </row>
    <row r="50" spans="1:18" x14ac:dyDescent="0.15">
      <c r="A50" s="11"/>
      <c r="B50" s="11"/>
      <c r="C50" s="11"/>
      <c r="D50" s="11"/>
      <c r="E50" s="117"/>
      <c r="F50" s="117"/>
      <c r="G50" s="117"/>
      <c r="H50" s="118">
        <f t="shared" ref="H50:H79" si="0">COUNTIF($H$9:$H$38,H9)</f>
        <v>0</v>
      </c>
      <c r="I50" s="117"/>
      <c r="J50" s="117"/>
      <c r="K50" s="117"/>
      <c r="L50" s="117"/>
      <c r="M50" s="11"/>
      <c r="N50" s="11"/>
      <c r="O50" s="11"/>
      <c r="P50" s="11"/>
      <c r="Q50" s="11"/>
      <c r="R50" s="11"/>
    </row>
    <row r="51" spans="1:18" x14ac:dyDescent="0.15">
      <c r="A51" s="11"/>
      <c r="B51" s="11"/>
      <c r="C51" s="11"/>
      <c r="D51" s="11"/>
      <c r="E51" s="117"/>
      <c r="F51" s="117"/>
      <c r="G51" s="117"/>
      <c r="H51" s="118">
        <f t="shared" si="0"/>
        <v>0</v>
      </c>
      <c r="I51" s="117"/>
      <c r="J51" s="117"/>
      <c r="K51" s="117"/>
      <c r="L51" s="117"/>
      <c r="M51" s="11"/>
      <c r="N51" s="11"/>
      <c r="O51" s="11"/>
      <c r="P51" s="11"/>
      <c r="Q51" s="11"/>
      <c r="R51" s="11"/>
    </row>
    <row r="52" spans="1:18" x14ac:dyDescent="0.15">
      <c r="A52" s="11"/>
      <c r="B52" s="11"/>
      <c r="C52" s="11"/>
      <c r="D52" s="11"/>
      <c r="E52" s="117"/>
      <c r="F52" s="117"/>
      <c r="G52" s="117"/>
      <c r="H52" s="118">
        <f t="shared" si="0"/>
        <v>0</v>
      </c>
      <c r="I52" s="117"/>
      <c r="J52" s="117"/>
      <c r="K52" s="117"/>
      <c r="L52" s="117"/>
      <c r="M52" s="11"/>
      <c r="N52" s="11"/>
      <c r="O52" s="11"/>
      <c r="P52" s="11"/>
      <c r="Q52" s="11"/>
      <c r="R52" s="11"/>
    </row>
    <row r="53" spans="1:18" x14ac:dyDescent="0.15">
      <c r="A53" s="11"/>
      <c r="B53" s="11"/>
      <c r="C53" s="11"/>
      <c r="D53" s="11"/>
      <c r="E53" s="117"/>
      <c r="F53" s="117"/>
      <c r="G53" s="117"/>
      <c r="H53" s="118">
        <f t="shared" si="0"/>
        <v>0</v>
      </c>
      <c r="I53" s="117"/>
      <c r="J53" s="117"/>
      <c r="K53" s="117"/>
      <c r="L53" s="117"/>
      <c r="M53" s="11"/>
      <c r="N53" s="11"/>
      <c r="O53" s="11"/>
      <c r="P53" s="11"/>
      <c r="Q53" s="11"/>
      <c r="R53" s="11"/>
    </row>
    <row r="54" spans="1:18" x14ac:dyDescent="0.15">
      <c r="A54" s="11"/>
      <c r="B54" s="11"/>
      <c r="C54" s="11"/>
      <c r="D54" s="11"/>
      <c r="E54" s="117"/>
      <c r="F54" s="117"/>
      <c r="G54" s="117"/>
      <c r="H54" s="118">
        <f t="shared" si="0"/>
        <v>0</v>
      </c>
      <c r="I54" s="117"/>
      <c r="J54" s="117"/>
      <c r="K54" s="117"/>
      <c r="L54" s="117"/>
      <c r="M54" s="11"/>
      <c r="N54" s="11"/>
      <c r="O54" s="11"/>
      <c r="P54" s="11"/>
      <c r="Q54" s="11"/>
      <c r="R54" s="11"/>
    </row>
    <row r="55" spans="1:18" x14ac:dyDescent="0.15">
      <c r="A55" s="11"/>
      <c r="B55" s="11"/>
      <c r="C55" s="11"/>
      <c r="D55" s="11"/>
      <c r="E55" s="117"/>
      <c r="F55" s="117"/>
      <c r="G55" s="117"/>
      <c r="H55" s="118">
        <f t="shared" si="0"/>
        <v>0</v>
      </c>
      <c r="I55" s="117"/>
      <c r="J55" s="117"/>
      <c r="K55" s="117"/>
      <c r="L55" s="117"/>
      <c r="M55" s="11"/>
      <c r="N55" s="11"/>
      <c r="O55" s="11"/>
      <c r="P55" s="11"/>
      <c r="Q55" s="11"/>
      <c r="R55" s="11"/>
    </row>
    <row r="56" spans="1:18" x14ac:dyDescent="0.15">
      <c r="A56" s="11"/>
      <c r="B56" s="11"/>
      <c r="C56" s="11"/>
      <c r="D56" s="11"/>
      <c r="E56" s="117"/>
      <c r="F56" s="117"/>
      <c r="G56" s="117"/>
      <c r="H56" s="118">
        <f t="shared" si="0"/>
        <v>0</v>
      </c>
      <c r="I56" s="117"/>
      <c r="J56" s="117"/>
      <c r="K56" s="117"/>
      <c r="L56" s="117"/>
      <c r="M56" s="11"/>
      <c r="N56" s="11"/>
      <c r="O56" s="11"/>
      <c r="P56" s="11"/>
      <c r="Q56" s="11"/>
      <c r="R56" s="11"/>
    </row>
    <row r="57" spans="1:18" x14ac:dyDescent="0.15">
      <c r="A57" s="11"/>
      <c r="B57" s="11"/>
      <c r="C57" s="11"/>
      <c r="D57" s="11"/>
      <c r="E57" s="117"/>
      <c r="F57" s="117"/>
      <c r="G57" s="117"/>
      <c r="H57" s="118">
        <f t="shared" si="0"/>
        <v>0</v>
      </c>
      <c r="I57" s="117"/>
      <c r="J57" s="117"/>
      <c r="K57" s="117"/>
      <c r="L57" s="117"/>
      <c r="M57" s="11"/>
      <c r="N57" s="11"/>
      <c r="O57" s="11"/>
      <c r="P57" s="11"/>
      <c r="Q57" s="11"/>
      <c r="R57" s="11"/>
    </row>
    <row r="58" spans="1:18" x14ac:dyDescent="0.15">
      <c r="A58" s="11"/>
      <c r="B58" s="11"/>
      <c r="C58" s="11"/>
      <c r="D58" s="11"/>
      <c r="E58" s="117"/>
      <c r="F58" s="117"/>
      <c r="G58" s="117"/>
      <c r="H58" s="118">
        <f t="shared" si="0"/>
        <v>0</v>
      </c>
      <c r="I58" s="117"/>
      <c r="J58" s="117"/>
      <c r="K58" s="117"/>
      <c r="L58" s="117"/>
      <c r="M58" s="11"/>
      <c r="N58" s="11"/>
      <c r="O58" s="11"/>
      <c r="P58" s="11"/>
      <c r="Q58" s="11"/>
      <c r="R58" s="11"/>
    </row>
    <row r="59" spans="1:18" x14ac:dyDescent="0.15">
      <c r="A59" s="11"/>
      <c r="B59" s="11"/>
      <c r="C59" s="11"/>
      <c r="D59" s="11"/>
      <c r="E59" s="117"/>
      <c r="F59" s="117"/>
      <c r="G59" s="117"/>
      <c r="H59" s="118">
        <f t="shared" si="0"/>
        <v>0</v>
      </c>
      <c r="I59" s="117"/>
      <c r="J59" s="117"/>
      <c r="K59" s="117"/>
      <c r="L59" s="117"/>
      <c r="M59" s="11"/>
      <c r="N59" s="11"/>
      <c r="O59" s="11"/>
      <c r="P59" s="11"/>
      <c r="Q59" s="11"/>
      <c r="R59" s="11"/>
    </row>
    <row r="60" spans="1:18" x14ac:dyDescent="0.15">
      <c r="A60" s="11"/>
      <c r="B60" s="11"/>
      <c r="C60" s="11"/>
      <c r="D60" s="11"/>
      <c r="E60" s="117"/>
      <c r="F60" s="117"/>
      <c r="G60" s="117"/>
      <c r="H60" s="118">
        <f t="shared" si="0"/>
        <v>0</v>
      </c>
      <c r="I60" s="117"/>
      <c r="J60" s="117"/>
      <c r="K60" s="117"/>
      <c r="L60" s="117"/>
      <c r="M60" s="11"/>
      <c r="N60" s="11"/>
      <c r="O60" s="11"/>
      <c r="P60" s="11"/>
      <c r="Q60" s="11"/>
      <c r="R60" s="11"/>
    </row>
    <row r="61" spans="1:18" x14ac:dyDescent="0.15">
      <c r="A61" s="11"/>
      <c r="B61" s="11"/>
      <c r="C61" s="11"/>
      <c r="D61" s="11"/>
      <c r="E61" s="117"/>
      <c r="F61" s="117"/>
      <c r="G61" s="117"/>
      <c r="H61" s="118">
        <f t="shared" si="0"/>
        <v>0</v>
      </c>
      <c r="I61" s="117"/>
      <c r="J61" s="117"/>
      <c r="K61" s="117"/>
      <c r="L61" s="117"/>
      <c r="M61" s="11"/>
      <c r="N61" s="11"/>
      <c r="O61" s="11"/>
      <c r="P61" s="11"/>
      <c r="Q61" s="11"/>
      <c r="R61" s="11"/>
    </row>
    <row r="62" spans="1:18" x14ac:dyDescent="0.15">
      <c r="A62" s="11"/>
      <c r="B62" s="11"/>
      <c r="C62" s="11"/>
      <c r="D62" s="11"/>
      <c r="E62" s="117"/>
      <c r="F62" s="117"/>
      <c r="G62" s="117"/>
      <c r="H62" s="118">
        <f t="shared" si="0"/>
        <v>0</v>
      </c>
      <c r="I62" s="117"/>
      <c r="J62" s="117"/>
      <c r="K62" s="117"/>
      <c r="L62" s="117"/>
      <c r="M62" s="11"/>
      <c r="N62" s="11"/>
      <c r="O62" s="11"/>
      <c r="P62" s="11"/>
      <c r="Q62" s="11"/>
      <c r="R62" s="11"/>
    </row>
    <row r="63" spans="1:18" x14ac:dyDescent="0.15">
      <c r="A63" s="11"/>
      <c r="B63" s="11"/>
      <c r="C63" s="11"/>
      <c r="D63" s="11"/>
      <c r="E63" s="117"/>
      <c r="F63" s="117"/>
      <c r="G63" s="117"/>
      <c r="H63" s="118">
        <f t="shared" si="0"/>
        <v>0</v>
      </c>
      <c r="I63" s="117"/>
      <c r="J63" s="117"/>
      <c r="K63" s="117"/>
      <c r="L63" s="117"/>
      <c r="M63" s="11"/>
      <c r="N63" s="11"/>
      <c r="O63" s="11"/>
      <c r="P63" s="11"/>
      <c r="Q63" s="11"/>
      <c r="R63" s="11"/>
    </row>
    <row r="64" spans="1:18" x14ac:dyDescent="0.15">
      <c r="A64" s="11"/>
      <c r="B64" s="11"/>
      <c r="C64" s="11"/>
      <c r="D64" s="11"/>
      <c r="E64" s="117"/>
      <c r="F64" s="117"/>
      <c r="G64" s="117"/>
      <c r="H64" s="118">
        <f t="shared" si="0"/>
        <v>0</v>
      </c>
      <c r="I64" s="117"/>
      <c r="J64" s="117"/>
      <c r="K64" s="117"/>
      <c r="L64" s="117"/>
      <c r="M64" s="11"/>
      <c r="N64" s="11"/>
      <c r="O64" s="11"/>
      <c r="P64" s="11"/>
      <c r="Q64" s="11"/>
      <c r="R64" s="11"/>
    </row>
    <row r="65" spans="1:18" x14ac:dyDescent="0.15">
      <c r="A65" s="11"/>
      <c r="B65" s="11"/>
      <c r="C65" s="11"/>
      <c r="D65" s="11"/>
      <c r="E65" s="117"/>
      <c r="F65" s="117"/>
      <c r="G65" s="117"/>
      <c r="H65" s="118">
        <f t="shared" si="0"/>
        <v>0</v>
      </c>
      <c r="I65" s="117"/>
      <c r="J65" s="117"/>
      <c r="K65" s="117"/>
      <c r="L65" s="117"/>
      <c r="M65" s="11"/>
      <c r="N65" s="11"/>
      <c r="O65" s="11"/>
      <c r="P65" s="11"/>
      <c r="Q65" s="11"/>
      <c r="R65" s="11"/>
    </row>
    <row r="66" spans="1:18" x14ac:dyDescent="0.15">
      <c r="A66" s="11"/>
      <c r="B66" s="11"/>
      <c r="C66" s="11"/>
      <c r="D66" s="11"/>
      <c r="E66" s="117"/>
      <c r="F66" s="117"/>
      <c r="G66" s="117"/>
      <c r="H66" s="118">
        <f t="shared" si="0"/>
        <v>0</v>
      </c>
      <c r="I66" s="117"/>
      <c r="J66" s="117"/>
      <c r="K66" s="117"/>
      <c r="L66" s="117"/>
      <c r="M66" s="11"/>
      <c r="N66" s="11"/>
      <c r="O66" s="11"/>
      <c r="P66" s="11"/>
      <c r="Q66" s="11"/>
      <c r="R66" s="11"/>
    </row>
    <row r="67" spans="1:18" x14ac:dyDescent="0.15">
      <c r="A67" s="11"/>
      <c r="B67" s="11"/>
      <c r="C67" s="11"/>
      <c r="D67" s="11"/>
      <c r="E67" s="117"/>
      <c r="F67" s="117"/>
      <c r="G67" s="117"/>
      <c r="H67" s="118">
        <f t="shared" si="0"/>
        <v>0</v>
      </c>
      <c r="I67" s="117"/>
      <c r="J67" s="117"/>
      <c r="K67" s="117"/>
      <c r="L67" s="117"/>
      <c r="M67" s="11"/>
      <c r="N67" s="11"/>
      <c r="O67" s="11"/>
      <c r="P67" s="11"/>
      <c r="Q67" s="11"/>
      <c r="R67" s="11"/>
    </row>
    <row r="68" spans="1:18" x14ac:dyDescent="0.15">
      <c r="A68" s="11"/>
      <c r="B68" s="11"/>
      <c r="C68" s="11"/>
      <c r="D68" s="11"/>
      <c r="E68" s="117"/>
      <c r="F68" s="117"/>
      <c r="G68" s="117"/>
      <c r="H68" s="118">
        <f t="shared" si="0"/>
        <v>0</v>
      </c>
      <c r="I68" s="117"/>
      <c r="J68" s="117"/>
      <c r="K68" s="117"/>
      <c r="L68" s="117"/>
      <c r="M68" s="11"/>
      <c r="N68" s="11"/>
      <c r="O68" s="11"/>
      <c r="P68" s="11"/>
      <c r="Q68" s="11"/>
      <c r="R68" s="11"/>
    </row>
    <row r="69" spans="1:18" x14ac:dyDescent="0.15">
      <c r="A69" s="11"/>
      <c r="B69" s="11"/>
      <c r="C69" s="11"/>
      <c r="D69" s="11"/>
      <c r="E69" s="117"/>
      <c r="F69" s="117"/>
      <c r="G69" s="117"/>
      <c r="H69" s="118">
        <f t="shared" si="0"/>
        <v>0</v>
      </c>
      <c r="I69" s="117"/>
      <c r="J69" s="117"/>
      <c r="K69" s="117"/>
      <c r="L69" s="117"/>
      <c r="M69" s="11"/>
      <c r="N69" s="11"/>
      <c r="O69" s="11"/>
      <c r="P69" s="11"/>
      <c r="Q69" s="11"/>
      <c r="R69" s="11"/>
    </row>
    <row r="70" spans="1:18" x14ac:dyDescent="0.15">
      <c r="A70" s="11"/>
      <c r="B70" s="11"/>
      <c r="C70" s="11"/>
      <c r="D70" s="11"/>
      <c r="E70" s="117"/>
      <c r="F70" s="117"/>
      <c r="G70" s="117"/>
      <c r="H70" s="118">
        <f t="shared" si="0"/>
        <v>0</v>
      </c>
      <c r="I70" s="117"/>
      <c r="J70" s="117"/>
      <c r="K70" s="117"/>
      <c r="L70" s="117"/>
      <c r="M70" s="11"/>
      <c r="N70" s="11"/>
      <c r="O70" s="11"/>
      <c r="P70" s="11"/>
      <c r="Q70" s="11"/>
      <c r="R70" s="11"/>
    </row>
    <row r="71" spans="1:18" x14ac:dyDescent="0.15">
      <c r="A71" s="11"/>
      <c r="B71" s="11"/>
      <c r="C71" s="11"/>
      <c r="D71" s="11"/>
      <c r="E71" s="117"/>
      <c r="F71" s="117"/>
      <c r="G71" s="117"/>
      <c r="H71" s="118">
        <f t="shared" si="0"/>
        <v>0</v>
      </c>
      <c r="I71" s="117"/>
      <c r="J71" s="117"/>
      <c r="K71" s="117"/>
      <c r="L71" s="117"/>
      <c r="M71" s="11"/>
      <c r="N71" s="11"/>
      <c r="O71" s="11"/>
      <c r="P71" s="11"/>
      <c r="Q71" s="11"/>
      <c r="R71" s="11"/>
    </row>
    <row r="72" spans="1:18" x14ac:dyDescent="0.15">
      <c r="A72" s="11"/>
      <c r="B72" s="11"/>
      <c r="C72" s="11"/>
      <c r="D72" s="11"/>
      <c r="E72" s="117"/>
      <c r="F72" s="117"/>
      <c r="G72" s="117"/>
      <c r="H72" s="118">
        <f t="shared" si="0"/>
        <v>0</v>
      </c>
      <c r="I72" s="117"/>
      <c r="J72" s="117"/>
      <c r="K72" s="117"/>
      <c r="L72" s="117"/>
      <c r="M72" s="11"/>
      <c r="N72" s="11"/>
      <c r="O72" s="11"/>
      <c r="P72" s="11"/>
      <c r="Q72" s="11"/>
      <c r="R72" s="11"/>
    </row>
    <row r="73" spans="1:18" x14ac:dyDescent="0.15">
      <c r="A73" s="11"/>
      <c r="B73" s="11"/>
      <c r="C73" s="11"/>
      <c r="D73" s="11"/>
      <c r="E73" s="117"/>
      <c r="F73" s="117"/>
      <c r="G73" s="117"/>
      <c r="H73" s="118">
        <f t="shared" si="0"/>
        <v>0</v>
      </c>
      <c r="I73" s="117"/>
      <c r="J73" s="117"/>
      <c r="K73" s="117"/>
      <c r="L73" s="117"/>
      <c r="M73" s="11"/>
      <c r="N73" s="11"/>
      <c r="O73" s="11"/>
      <c r="P73" s="11"/>
      <c r="Q73" s="11"/>
      <c r="R73" s="11"/>
    </row>
    <row r="74" spans="1:18" x14ac:dyDescent="0.15">
      <c r="A74" s="11"/>
      <c r="B74" s="11"/>
      <c r="C74" s="11"/>
      <c r="D74" s="11"/>
      <c r="E74" s="117"/>
      <c r="F74" s="117"/>
      <c r="G74" s="117"/>
      <c r="H74" s="118">
        <f t="shared" si="0"/>
        <v>0</v>
      </c>
      <c r="I74" s="117"/>
      <c r="J74" s="117"/>
      <c r="K74" s="117"/>
      <c r="L74" s="117"/>
      <c r="M74" s="11"/>
      <c r="N74" s="11"/>
      <c r="O74" s="11"/>
      <c r="P74" s="11"/>
      <c r="Q74" s="11"/>
      <c r="R74" s="11"/>
    </row>
    <row r="75" spans="1:18" x14ac:dyDescent="0.15">
      <c r="A75" s="11"/>
      <c r="B75" s="11"/>
      <c r="C75" s="11"/>
      <c r="D75" s="11"/>
      <c r="E75" s="117"/>
      <c r="F75" s="117"/>
      <c r="G75" s="117"/>
      <c r="H75" s="118">
        <f t="shared" si="0"/>
        <v>0</v>
      </c>
      <c r="I75" s="117"/>
      <c r="J75" s="117"/>
      <c r="K75" s="117"/>
      <c r="L75" s="117"/>
      <c r="M75" s="11"/>
      <c r="N75" s="11"/>
      <c r="O75" s="11"/>
      <c r="P75" s="11"/>
      <c r="Q75" s="11"/>
      <c r="R75" s="11"/>
    </row>
    <row r="76" spans="1:18" x14ac:dyDescent="0.15">
      <c r="A76" s="11"/>
      <c r="B76" s="11"/>
      <c r="C76" s="11"/>
      <c r="D76" s="11"/>
      <c r="E76" s="117"/>
      <c r="F76" s="117"/>
      <c r="G76" s="117"/>
      <c r="H76" s="118">
        <f t="shared" si="0"/>
        <v>0</v>
      </c>
      <c r="I76" s="117"/>
      <c r="J76" s="117"/>
      <c r="K76" s="117"/>
      <c r="L76" s="117"/>
      <c r="M76" s="11"/>
      <c r="N76" s="11"/>
      <c r="O76" s="11"/>
      <c r="P76" s="11"/>
      <c r="Q76" s="11"/>
      <c r="R76" s="11"/>
    </row>
    <row r="77" spans="1:18" x14ac:dyDescent="0.15">
      <c r="A77" s="11"/>
      <c r="B77" s="11"/>
      <c r="C77" s="11"/>
      <c r="D77" s="11"/>
      <c r="E77" s="117"/>
      <c r="F77" s="117"/>
      <c r="G77" s="117"/>
      <c r="H77" s="118">
        <f t="shared" si="0"/>
        <v>0</v>
      </c>
      <c r="I77" s="117"/>
      <c r="J77" s="117"/>
      <c r="K77" s="117"/>
      <c r="L77" s="117"/>
      <c r="M77" s="11"/>
      <c r="N77" s="11"/>
      <c r="O77" s="11"/>
      <c r="P77" s="11"/>
      <c r="Q77" s="11"/>
      <c r="R77" s="11"/>
    </row>
    <row r="78" spans="1:18" x14ac:dyDescent="0.15">
      <c r="A78" s="11"/>
      <c r="B78" s="11"/>
      <c r="C78" s="11"/>
      <c r="D78" s="11"/>
      <c r="E78" s="117"/>
      <c r="F78" s="117"/>
      <c r="G78" s="117"/>
      <c r="H78" s="118">
        <f t="shared" si="0"/>
        <v>0</v>
      </c>
      <c r="I78" s="117"/>
      <c r="J78" s="117"/>
      <c r="K78" s="117"/>
      <c r="L78" s="117"/>
      <c r="M78" s="11"/>
      <c r="N78" s="11"/>
      <c r="O78" s="11"/>
      <c r="P78" s="11"/>
      <c r="Q78" s="11"/>
      <c r="R78" s="11"/>
    </row>
    <row r="79" spans="1:18" x14ac:dyDescent="0.15">
      <c r="A79" s="11"/>
      <c r="B79" s="11"/>
      <c r="C79" s="11"/>
      <c r="D79" s="11"/>
      <c r="E79" s="117"/>
      <c r="F79" s="117"/>
      <c r="G79" s="117"/>
      <c r="H79" s="118">
        <f t="shared" si="0"/>
        <v>0</v>
      </c>
      <c r="I79" s="117"/>
      <c r="J79" s="117"/>
      <c r="K79" s="117"/>
      <c r="L79" s="117"/>
      <c r="M79" s="11"/>
      <c r="N79" s="11"/>
      <c r="O79" s="11"/>
      <c r="P79" s="11"/>
      <c r="Q79" s="11"/>
      <c r="R79" s="11"/>
    </row>
    <row r="80" spans="1:18" x14ac:dyDescent="0.15">
      <c r="A80" s="11"/>
      <c r="B80" s="11"/>
      <c r="C80" s="11"/>
      <c r="D80" s="11"/>
      <c r="E80" s="117"/>
      <c r="F80" s="117"/>
      <c r="G80" s="117"/>
      <c r="H80" s="119"/>
      <c r="I80" s="117"/>
      <c r="J80" s="117"/>
      <c r="K80" s="117"/>
      <c r="L80" s="117"/>
      <c r="M80" s="11"/>
      <c r="N80" s="11"/>
      <c r="O80" s="11"/>
      <c r="P80" s="11"/>
      <c r="Q80" s="11"/>
      <c r="R80" s="11"/>
    </row>
    <row r="81" spans="1:18" x14ac:dyDescent="0.15">
      <c r="A81" s="11"/>
      <c r="B81" s="11"/>
      <c r="C81" s="11"/>
      <c r="D81" s="11"/>
      <c r="E81" s="117"/>
      <c r="F81" s="117"/>
      <c r="G81" s="117"/>
      <c r="H81" s="118">
        <f>COUNTIF($H$50:$H$79,"&gt;=2")</f>
        <v>0</v>
      </c>
      <c r="I81" s="117"/>
      <c r="J81" s="117"/>
      <c r="K81" s="117"/>
      <c r="L81" s="117"/>
      <c r="M81" s="11"/>
      <c r="N81" s="11"/>
      <c r="O81" s="11"/>
      <c r="P81" s="11"/>
      <c r="Q81" s="11"/>
      <c r="R81" s="11"/>
    </row>
    <row r="82" spans="1:18" x14ac:dyDescent="0.15">
      <c r="A82" s="11"/>
      <c r="B82" s="11"/>
      <c r="C82" s="11"/>
      <c r="D82" s="11"/>
      <c r="E82" s="117"/>
      <c r="F82" s="117"/>
      <c r="G82" s="117"/>
      <c r="H82" s="119"/>
      <c r="I82" s="117"/>
      <c r="J82" s="117"/>
      <c r="K82" s="117"/>
      <c r="L82" s="117"/>
      <c r="M82" s="11"/>
      <c r="N82" s="11"/>
      <c r="O82" s="11"/>
      <c r="P82" s="11"/>
      <c r="Q82" s="11"/>
      <c r="R82" s="11"/>
    </row>
    <row r="83" spans="1:18" x14ac:dyDescent="0.15">
      <c r="A83" s="11"/>
      <c r="B83" s="11"/>
      <c r="C83" s="11"/>
      <c r="D83" s="11"/>
      <c r="E83" s="117"/>
      <c r="F83" s="117"/>
      <c r="G83" s="117"/>
      <c r="H83" s="117"/>
      <c r="I83" s="117"/>
      <c r="J83" s="117"/>
      <c r="K83" s="117"/>
      <c r="L83" s="117"/>
      <c r="M83" s="11"/>
      <c r="N83" s="11"/>
      <c r="O83" s="11"/>
      <c r="P83" s="11"/>
      <c r="Q83" s="11"/>
      <c r="R83" s="11"/>
    </row>
    <row r="84" spans="1:18" x14ac:dyDescent="0.15">
      <c r="A84" s="11"/>
      <c r="B84" s="11"/>
      <c r="C84" s="11"/>
      <c r="D84" s="11"/>
      <c r="E84" s="117"/>
      <c r="F84" s="117"/>
      <c r="G84" s="117"/>
      <c r="H84" s="117"/>
      <c r="I84" s="117"/>
      <c r="J84" s="117"/>
      <c r="K84" s="117"/>
      <c r="L84" s="117"/>
      <c r="M84" s="11"/>
      <c r="N84" s="11"/>
      <c r="O84" s="11"/>
      <c r="P84" s="11"/>
      <c r="Q84" s="11"/>
      <c r="R84" s="11"/>
    </row>
    <row r="85" spans="1:18" x14ac:dyDescent="0.15">
      <c r="A85" s="11"/>
      <c r="B85" s="11"/>
      <c r="C85" s="11"/>
      <c r="D85" s="11"/>
      <c r="E85" s="117"/>
      <c r="F85" s="117"/>
      <c r="G85" s="117"/>
      <c r="H85" s="117"/>
      <c r="I85" s="117"/>
      <c r="J85" s="117"/>
      <c r="K85" s="117"/>
      <c r="L85" s="117"/>
      <c r="M85" s="11"/>
      <c r="N85" s="11"/>
      <c r="O85" s="11"/>
      <c r="P85" s="11"/>
      <c r="Q85" s="11"/>
      <c r="R85" s="11"/>
    </row>
    <row r="86" spans="1:18" x14ac:dyDescent="0.15">
      <c r="A86" s="11"/>
      <c r="B86" s="11"/>
      <c r="C86" s="11"/>
      <c r="D86" s="11"/>
      <c r="E86" s="117"/>
      <c r="F86" s="117"/>
      <c r="G86" s="117"/>
      <c r="H86" s="117"/>
      <c r="I86" s="117"/>
      <c r="J86" s="117"/>
      <c r="K86" s="117"/>
      <c r="L86" s="117"/>
      <c r="M86" s="11"/>
      <c r="N86" s="11"/>
      <c r="O86" s="11"/>
      <c r="P86" s="11"/>
      <c r="Q86" s="11"/>
      <c r="R86" s="11"/>
    </row>
    <row r="87" spans="1:18" x14ac:dyDescent="0.15">
      <c r="A87" s="11"/>
      <c r="B87" s="11"/>
      <c r="C87" s="11"/>
      <c r="D87" s="11"/>
      <c r="E87" s="117"/>
      <c r="F87" s="117"/>
      <c r="G87" s="117"/>
      <c r="H87" s="117"/>
      <c r="I87" s="117"/>
      <c r="J87" s="117"/>
      <c r="K87" s="117"/>
      <c r="L87" s="117"/>
      <c r="M87" s="11"/>
      <c r="N87" s="11"/>
      <c r="O87" s="11"/>
      <c r="P87" s="11"/>
      <c r="Q87" s="11"/>
      <c r="R87" s="11"/>
    </row>
    <row r="88" spans="1:18" x14ac:dyDescent="0.15">
      <c r="A88" s="11"/>
      <c r="B88" s="11"/>
      <c r="C88" s="11"/>
      <c r="D88" s="11"/>
      <c r="E88" s="117"/>
      <c r="F88" s="117"/>
      <c r="G88" s="117"/>
      <c r="H88" s="117"/>
      <c r="I88" s="117"/>
      <c r="J88" s="117"/>
      <c r="K88" s="117"/>
      <c r="L88" s="117"/>
      <c r="M88" s="11"/>
      <c r="N88" s="11"/>
      <c r="O88" s="11"/>
      <c r="P88" s="11"/>
      <c r="Q88" s="11"/>
      <c r="R88" s="11"/>
    </row>
    <row r="89" spans="1:18" x14ac:dyDescent="0.15">
      <c r="A89" s="11"/>
      <c r="B89" s="11"/>
      <c r="C89" s="11"/>
      <c r="D89" s="11"/>
      <c r="E89" s="117"/>
      <c r="F89" s="117"/>
      <c r="G89" s="117"/>
      <c r="H89" s="117"/>
      <c r="I89" s="117"/>
      <c r="J89" s="117"/>
      <c r="K89" s="117"/>
      <c r="L89" s="117"/>
      <c r="M89" s="11"/>
      <c r="N89" s="11"/>
      <c r="O89" s="11"/>
      <c r="P89" s="11"/>
      <c r="Q89" s="11"/>
      <c r="R89" s="11"/>
    </row>
    <row r="90" spans="1:18" x14ac:dyDescent="0.15">
      <c r="A90" s="11"/>
      <c r="B90" s="11"/>
      <c r="C90" s="11"/>
      <c r="D90" s="11"/>
      <c r="E90" s="117"/>
      <c r="F90" s="117"/>
      <c r="G90" s="117"/>
      <c r="H90" s="117"/>
      <c r="I90" s="117"/>
      <c r="J90" s="117"/>
      <c r="K90" s="117"/>
      <c r="L90" s="117"/>
      <c r="M90" s="11"/>
      <c r="N90" s="11"/>
      <c r="O90" s="11"/>
      <c r="P90" s="11"/>
      <c r="Q90" s="11"/>
      <c r="R90" s="11"/>
    </row>
    <row r="91" spans="1:18" x14ac:dyDescent="0.15">
      <c r="A91" s="11"/>
      <c r="B91" s="11"/>
      <c r="C91" s="11"/>
      <c r="D91" s="11"/>
      <c r="E91" s="117"/>
      <c r="F91" s="117"/>
      <c r="G91" s="117"/>
      <c r="H91" s="117"/>
      <c r="I91" s="117"/>
      <c r="J91" s="117"/>
      <c r="K91" s="117"/>
      <c r="L91" s="117"/>
      <c r="M91" s="11"/>
      <c r="N91" s="11"/>
      <c r="O91" s="11"/>
      <c r="P91" s="11"/>
      <c r="Q91" s="11"/>
      <c r="R91" s="11"/>
    </row>
    <row r="92" spans="1:18" x14ac:dyDescent="0.15">
      <c r="A92" s="11"/>
      <c r="B92" s="11"/>
      <c r="C92" s="11"/>
      <c r="D92" s="11"/>
      <c r="E92" s="117"/>
      <c r="F92" s="117"/>
      <c r="G92" s="117"/>
      <c r="H92" s="117"/>
      <c r="I92" s="117"/>
      <c r="J92" s="117"/>
      <c r="K92" s="117"/>
      <c r="L92" s="117"/>
      <c r="M92" s="11"/>
      <c r="N92" s="11"/>
      <c r="O92" s="11"/>
      <c r="P92" s="11"/>
      <c r="Q92" s="11"/>
      <c r="R92" s="11"/>
    </row>
    <row r="93" spans="1:18" x14ac:dyDescent="0.15">
      <c r="A93" s="11"/>
      <c r="B93" s="11"/>
      <c r="C93" s="11"/>
      <c r="D93" s="11"/>
      <c r="E93" s="117"/>
      <c r="F93" s="117"/>
      <c r="G93" s="117"/>
      <c r="H93" s="117"/>
      <c r="I93" s="117"/>
      <c r="J93" s="117"/>
      <c r="K93" s="117"/>
      <c r="L93" s="117"/>
      <c r="M93" s="11"/>
      <c r="N93" s="11"/>
      <c r="O93" s="11"/>
      <c r="P93" s="11"/>
      <c r="Q93" s="11"/>
      <c r="R93" s="11"/>
    </row>
    <row r="94" spans="1:18" x14ac:dyDescent="0.15">
      <c r="A94" s="11"/>
      <c r="B94" s="11"/>
      <c r="C94" s="11"/>
      <c r="D94" s="11"/>
      <c r="E94" s="117"/>
      <c r="F94" s="117"/>
      <c r="G94" s="117"/>
      <c r="H94" s="117"/>
      <c r="I94" s="117"/>
      <c r="J94" s="117"/>
      <c r="K94" s="117"/>
      <c r="L94" s="117"/>
      <c r="M94" s="11"/>
      <c r="N94" s="11"/>
      <c r="O94" s="11"/>
      <c r="P94" s="11"/>
      <c r="Q94" s="11"/>
      <c r="R94" s="11"/>
    </row>
    <row r="95" spans="1:18" x14ac:dyDescent="0.15">
      <c r="A95" s="11"/>
      <c r="B95" s="11"/>
      <c r="C95" s="11"/>
      <c r="D95" s="11"/>
      <c r="E95" s="117"/>
      <c r="F95" s="117"/>
      <c r="G95" s="117"/>
      <c r="H95" s="117"/>
      <c r="I95" s="117"/>
      <c r="J95" s="117"/>
      <c r="K95" s="117"/>
      <c r="L95" s="117"/>
      <c r="M95" s="11"/>
      <c r="N95" s="11"/>
      <c r="O95" s="11"/>
      <c r="P95" s="11"/>
      <c r="Q95" s="11"/>
      <c r="R95" s="11"/>
    </row>
    <row r="96" spans="1:18" x14ac:dyDescent="0.15">
      <c r="A96" s="11"/>
      <c r="B96" s="11"/>
      <c r="C96" s="11"/>
      <c r="D96" s="11"/>
      <c r="E96" s="117"/>
      <c r="F96" s="117"/>
      <c r="G96" s="117"/>
      <c r="H96" s="117"/>
      <c r="I96" s="117"/>
      <c r="J96" s="117"/>
      <c r="K96" s="117"/>
      <c r="L96" s="117"/>
    </row>
    <row r="97" spans="1:12" x14ac:dyDescent="0.15">
      <c r="A97" s="11"/>
      <c r="B97" s="11"/>
      <c r="C97" s="11"/>
      <c r="D97" s="11"/>
      <c r="E97" s="117"/>
      <c r="F97" s="117"/>
      <c r="G97" s="117"/>
      <c r="H97" s="117"/>
      <c r="I97" s="117"/>
      <c r="J97" s="117"/>
      <c r="K97" s="117"/>
      <c r="L97" s="117"/>
    </row>
    <row r="98" spans="1:12" x14ac:dyDescent="0.15">
      <c r="A98" s="11"/>
      <c r="B98" s="11"/>
      <c r="C98" s="11"/>
      <c r="D98" s="11"/>
      <c r="E98" s="117"/>
      <c r="F98" s="117"/>
      <c r="G98" s="117"/>
      <c r="H98" s="117"/>
      <c r="I98" s="117"/>
      <c r="J98" s="117"/>
      <c r="K98" s="117"/>
      <c r="L98" s="117"/>
    </row>
    <row r="99" spans="1:12" x14ac:dyDescent="0.15">
      <c r="A99" s="11"/>
      <c r="B99" s="11"/>
      <c r="C99" s="11"/>
      <c r="D99" s="11"/>
      <c r="E99" s="117"/>
      <c r="F99" s="117"/>
      <c r="G99" s="117"/>
      <c r="H99" s="117"/>
      <c r="I99" s="117"/>
      <c r="J99" s="117"/>
      <c r="K99" s="117"/>
      <c r="L99" s="117"/>
    </row>
  </sheetData>
  <sheetProtection algorithmName="SHA-512" hashValue="GFnBXA9g3CIa1dzTiO+s5WGQ0bf9/AiuJFpwXxrr6hBPrpMDH4d9THehh4tTwZr6QXa1PUKhyJTbkZlEPhKV9Q==" saltValue="6Cde571b94kzVaDz1ii0yA==" spinCount="100000" sheet="1" objects="1" scenarios="1"/>
  <protectedRanges>
    <protectedRange sqref="B39:I44" name="範囲5_1"/>
    <protectedRange sqref="K3:Q3 L1:R2 L4:R45" name="範囲4_1"/>
    <protectedRange sqref="I9:I38" name="範囲3_1"/>
    <protectedRange sqref="C9:F38" name="範囲2_1"/>
    <protectedRange sqref="D6:I6" name="範囲1_1"/>
  </protectedRanges>
  <mergeCells count="11">
    <mergeCell ref="B7:B8"/>
    <mergeCell ref="E7:E8"/>
    <mergeCell ref="F7:F8"/>
    <mergeCell ref="I7:I8"/>
    <mergeCell ref="K10:K17"/>
    <mergeCell ref="B1:I1"/>
    <mergeCell ref="E3:F3"/>
    <mergeCell ref="B4:I4"/>
    <mergeCell ref="B6:C6"/>
    <mergeCell ref="D6:E6"/>
    <mergeCell ref="F6:I6"/>
  </mergeCells>
  <phoneticPr fontId="3"/>
  <conditionalFormatting sqref="H9:H38">
    <cfRule type="expression" dxfId="46" priority="1">
      <formula>COUNTIF($H$9:$H$38,H9)&gt;1</formula>
    </cfRule>
  </conditionalFormatting>
  <dataValidations count="7">
    <dataValidation type="list" allowBlank="1" showInputMessage="1" showErrorMessage="1" sqref="H9:H38" xr:uid="{877653A5-198B-419C-AF6F-8F1007BEED01}">
      <formula1>INDIRECT($G9)</formula1>
    </dataValidation>
    <dataValidation imeMode="fullAlpha" allowBlank="1" showInputMessage="1" showErrorMessage="1" sqref="F9:F38" xr:uid="{F56EC0F5-C1BE-45FE-984A-0C01AB77A66D}"/>
    <dataValidation imeMode="halfKatakana" allowBlank="1" showInputMessage="1" showErrorMessage="1" sqref="E9:E38" xr:uid="{21210740-ACE3-4BC7-A359-A1C70F3513E1}"/>
    <dataValidation allowBlank="1" promptTitle="入力は" prompt="姓のみを入力してください" sqref="E39:E44" xr:uid="{179B29E1-AD6E-4931-9C1C-81248B9C4C13}"/>
    <dataValidation imeMode="on" allowBlank="1" showInputMessage="1" showErrorMessage="1" sqref="C39:D44" xr:uid="{3A873BB2-4EDB-4844-87F2-3D21018E3282}"/>
    <dataValidation imeMode="halfAlpha" allowBlank="1" showInputMessage="1" showErrorMessage="1" sqref="B9:B38" xr:uid="{CCE6844B-E3FC-4E32-A33E-47FEF29582A6}"/>
    <dataValidation imeMode="hiragana" allowBlank="1" showInputMessage="1" showErrorMessage="1" sqref="M19 M11 D6 C9:D38" xr:uid="{BF64924A-CBEC-4D2D-9CCA-07E6D876AAC9}"/>
  </dataValidations>
  <pageMargins left="0.7" right="0.7" top="0.75" bottom="0.75" header="0.3" footer="0.3"/>
  <pageSetup paperSize="9" fitToHeight="0" orientation="portrait" horizontalDpi="4294967292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ED0EEB8-B718-4676-9456-4DC59BC47509}">
          <x14:formula1>
            <xm:f>'男　子'!$AB$5:$AB$8</xm:f>
          </x14:formula1>
          <xm:sqref>G9:G38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  <pageSetUpPr fitToPage="1"/>
  </sheetPr>
  <dimension ref="B1:AL36"/>
  <sheetViews>
    <sheetView showGridLines="0" workbookViewId="0">
      <selection activeCell="C6" sqref="C6:D6"/>
    </sheetView>
  </sheetViews>
  <sheetFormatPr defaultRowHeight="22.5" customHeight="1" x14ac:dyDescent="0.15"/>
  <cols>
    <col min="1" max="1" width="3.25" customWidth="1"/>
    <col min="2" max="2" width="34.5" customWidth="1"/>
    <col min="3" max="4" width="24.5" customWidth="1"/>
    <col min="5" max="5" width="1.25" customWidth="1"/>
    <col min="6" max="6" width="11.25" customWidth="1"/>
    <col min="7" max="7" width="4.125" customWidth="1"/>
    <col min="8" max="8" width="11.25" customWidth="1"/>
    <col min="9" max="14" width="6.375" customWidth="1"/>
    <col min="15" max="17" width="7.25" customWidth="1"/>
    <col min="18" max="23" width="5.875" customWidth="1"/>
    <col min="24" max="26" width="6.875" customWidth="1"/>
    <col min="27" max="27" width="10.125" customWidth="1"/>
    <col min="28" max="28" width="11.125" customWidth="1"/>
  </cols>
  <sheetData>
    <row r="1" spans="2:38" ht="22.5" customHeight="1" x14ac:dyDescent="0.15">
      <c r="B1" s="91" t="s">
        <v>155</v>
      </c>
      <c r="C1" s="92"/>
      <c r="D1" s="92"/>
      <c r="E1" s="38"/>
      <c r="F1" s="29"/>
      <c r="G1" s="29"/>
      <c r="H1" s="104" t="s">
        <v>0</v>
      </c>
      <c r="I1" s="105" t="s">
        <v>123</v>
      </c>
      <c r="J1" s="105" t="s">
        <v>124</v>
      </c>
      <c r="K1" s="105" t="s">
        <v>125</v>
      </c>
      <c r="L1" s="105" t="s">
        <v>126</v>
      </c>
      <c r="M1" s="105" t="s">
        <v>127</v>
      </c>
      <c r="N1" s="105" t="s">
        <v>128</v>
      </c>
      <c r="O1" s="105" t="s">
        <v>164</v>
      </c>
      <c r="P1" s="105" t="s">
        <v>165</v>
      </c>
      <c r="Q1" s="105" t="s">
        <v>166</v>
      </c>
      <c r="R1" s="105" t="s">
        <v>129</v>
      </c>
      <c r="S1" s="105" t="s">
        <v>130</v>
      </c>
      <c r="T1" s="105" t="s">
        <v>131</v>
      </c>
      <c r="U1" s="105" t="s">
        <v>132</v>
      </c>
      <c r="V1" s="105" t="s">
        <v>133</v>
      </c>
      <c r="W1" s="105" t="s">
        <v>134</v>
      </c>
      <c r="X1" s="105" t="s">
        <v>135</v>
      </c>
      <c r="Y1" s="105" t="s">
        <v>136</v>
      </c>
      <c r="Z1" s="105" t="s">
        <v>137</v>
      </c>
      <c r="AA1" s="106" t="s">
        <v>46</v>
      </c>
      <c r="AB1" s="106" t="s">
        <v>138</v>
      </c>
      <c r="AC1" s="11"/>
      <c r="AD1" s="11"/>
      <c r="AE1" s="11"/>
      <c r="AF1" s="11"/>
      <c r="AG1" s="11"/>
      <c r="AH1" s="11"/>
      <c r="AI1" s="11"/>
      <c r="AJ1" s="11"/>
      <c r="AK1" s="11"/>
      <c r="AL1" s="11"/>
    </row>
    <row r="2" spans="2:38" ht="15" customHeight="1" x14ac:dyDescent="0.15">
      <c r="B2" s="38"/>
      <c r="C2" s="38"/>
      <c r="D2" s="38"/>
      <c r="E2" s="38"/>
      <c r="F2" s="23"/>
      <c r="G2" s="23"/>
      <c r="H2" s="107" t="str">
        <f>C5</f>
        <v/>
      </c>
      <c r="I2" s="108" t="str">
        <f>IF(COUNTIF('女　子'!$G$9:$G$38,"小６以下Ｄ")=0,"",COUNTIF('女　子'!$G$9:$G$38,"小６以下Ｄ")/2)</f>
        <v/>
      </c>
      <c r="J2" s="108" t="str">
        <f>IF(COUNTIF('女　子'!$G$9:$G$38,"小５以下Ｄ")=0,"",COUNTIF('女　子'!$G$9:$G$38,"小５以下Ｄ")/2)</f>
        <v/>
      </c>
      <c r="K2" s="108" t="str">
        <f>IF(COUNTIF('女　子'!$G$9:$G$38,"小４以下Ｄ")=0,"",COUNTIF('女　子'!$G$9:$G$38,"小４以下Ｄ")/2)</f>
        <v/>
      </c>
      <c r="L2" s="108" t="str">
        <f>IF(COUNTIF('女　子'!$G$9:$G$38,"小３以下Ｄ")=0,"",COUNTIF('女　子'!$G$9:$G$38,"小３以下Ｄ")/2)</f>
        <v/>
      </c>
      <c r="M2" s="108" t="str">
        <f>IF(COUNTIF('女　子'!$G$9:$G$38,"小２以下Ｄ")=0,"",COUNTIF('女　子'!$G$9:$G$38,"小２以下Ｄ")/2)</f>
        <v/>
      </c>
      <c r="N2" s="108" t="str">
        <f>IF(COUNTIF('女　子'!$G$9:$G$38,"小１以下Ｄ")=0,"",COUNTIF('女　子'!$G$9:$G$38,"小１以下Ｄ")/2)</f>
        <v/>
      </c>
      <c r="O2" s="108" t="str">
        <f>IF(COUNTIF(中学女子!$G$9:$G$38,"中３S")=0,"",COUNTIF(中学女子!$G$9:$G$38,"中３S"))</f>
        <v/>
      </c>
      <c r="P2" s="108" t="str">
        <f>IF(COUNTIF(中学女子!$G$9:$G$38,"中２S")=0,"",COUNTIF(中学女子!$G$9:$G$38,"中２S"))</f>
        <v/>
      </c>
      <c r="Q2" s="108" t="str">
        <f>IF(COUNTIF(中学女子!$G$9:$G$38,"中１S")=0,"",COUNTIF(中学女子!$G$9:$G$38,"中１S"))</f>
        <v/>
      </c>
      <c r="R2" s="108" t="str">
        <f>IF(COUNTIF('男　子'!$G$9:$G$38,"小６Ｓ")=0,"",COUNTIF('男　子'!$G$9:$G$38,"小６Ｓ"))</f>
        <v/>
      </c>
      <c r="S2" s="108" t="str">
        <f>IF(COUNTIF('男　子'!$G$9:$G$38,"小５Ｓ")=0,"",COUNTIF('男　子'!$G$9:$G$38,"小５Ｓ"))</f>
        <v/>
      </c>
      <c r="T2" s="108" t="str">
        <f>IF(COUNTIF('男　子'!$G$9:$G$38,"小４Ｓ")=0,"",COUNTIF('男　子'!$G$9:$G$38,"小４Ｓ"))</f>
        <v/>
      </c>
      <c r="U2" s="108" t="str">
        <f>IF(COUNTIF('男　子'!$G$9:$G$38,"小３Ｓ")=0,"",COUNTIF('男　子'!$G$9:$G$38,"小３Ｓ"))</f>
        <v/>
      </c>
      <c r="V2" s="108" t="str">
        <f>IF(COUNTIF('男　子'!$G$9:$G$38,"小２Ｓ")=0,"",COUNTIF('男　子'!$G$9:$G$38,"小２Ｓ"))</f>
        <v/>
      </c>
      <c r="W2" s="108" t="str">
        <f>IF(COUNTIF('男　子'!$G$9:$G$38,"小１以下Ｓ")=0,"",COUNTIF('男　子'!$G$9:$G$38,"小１以下Ｓ"))</f>
        <v/>
      </c>
      <c r="X2" s="108" t="str">
        <f>IF(COUNTIF('男　子'!$G$9:$G$38,"中３S")=0,"",COUNTIF('男　子'!$G$9:$G$38,"中３S"))</f>
        <v/>
      </c>
      <c r="Y2" s="108" t="str">
        <f>IF(COUNTIF('男　子'!$G$9:$G$38,"中２S")=0,"",COUNTIF('男　子'!$G$9:$G$38,"中２S"))</f>
        <v/>
      </c>
      <c r="Z2" s="108" t="str">
        <f>IF(COUNTIF('男　子'!$G$9:$G$38,"中１S")=0,"",COUNTIF('男　子'!$G$9:$G$38,"中１S"))</f>
        <v/>
      </c>
      <c r="AA2" s="109" t="str">
        <f>IF(SUM(I2:N2)*2+SUM(O2:Z2)=0,"",SUM(I2:N2)*2+SUM(O2:Z2))</f>
        <v/>
      </c>
      <c r="AB2" s="110" t="str">
        <f>IF(AA2="","",AA2*300)</f>
        <v/>
      </c>
    </row>
    <row r="3" spans="2:38" ht="22.5" customHeight="1" x14ac:dyDescent="0.15">
      <c r="B3" s="155" t="s">
        <v>48</v>
      </c>
      <c r="C3" s="156"/>
      <c r="D3" s="157"/>
      <c r="E3" s="81"/>
      <c r="G3" s="16"/>
    </row>
    <row r="4" spans="2:38" ht="22.5" customHeight="1" x14ac:dyDescent="0.15">
      <c r="B4" s="40"/>
      <c r="C4" s="40"/>
      <c r="D4" s="40"/>
      <c r="E4" s="40"/>
      <c r="G4" s="16"/>
    </row>
    <row r="5" spans="2:38" ht="22.5" customHeight="1" x14ac:dyDescent="0.15">
      <c r="B5" s="37" t="s">
        <v>0</v>
      </c>
      <c r="C5" s="146" t="str">
        <f>IF('男　子'!D6="","",'男　子'!D6)</f>
        <v/>
      </c>
      <c r="D5" s="162"/>
      <c r="E5" s="82"/>
      <c r="H5" s="28"/>
    </row>
    <row r="6" spans="2:38" ht="28.5" customHeight="1" x14ac:dyDescent="0.15">
      <c r="B6" s="62" t="s">
        <v>119</v>
      </c>
      <c r="C6" s="160"/>
      <c r="D6" s="161"/>
      <c r="E6" s="83"/>
      <c r="F6" s="30"/>
      <c r="G6" s="56" t="s">
        <v>50</v>
      </c>
      <c r="H6" s="28"/>
      <c r="I6" s="28"/>
    </row>
    <row r="7" spans="2:38" ht="28.5" customHeight="1" x14ac:dyDescent="0.15">
      <c r="B7" s="62" t="s">
        <v>120</v>
      </c>
      <c r="C7" s="153"/>
      <c r="D7" s="154"/>
      <c r="E7" s="84"/>
      <c r="F7" s="31"/>
      <c r="G7" s="56" t="s">
        <v>51</v>
      </c>
      <c r="H7" s="28"/>
      <c r="I7" s="28"/>
    </row>
    <row r="8" spans="2:38" ht="28.5" hidden="1" customHeight="1" x14ac:dyDescent="0.15">
      <c r="B8" s="60"/>
      <c r="C8" s="37" t="s">
        <v>103</v>
      </c>
      <c r="D8" s="63"/>
      <c r="E8" s="85"/>
      <c r="F8" s="28"/>
      <c r="G8" s="28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</row>
    <row r="9" spans="2:38" ht="28.5" hidden="1" customHeight="1" x14ac:dyDescent="0.15">
      <c r="B9" s="60"/>
      <c r="C9" s="158" t="str">
        <f>IF(C30="","",C31+D8*200)</f>
        <v/>
      </c>
      <c r="D9" s="159"/>
      <c r="E9" s="86"/>
      <c r="G9" s="28"/>
    </row>
    <row r="10" spans="2:38" ht="22.5" customHeight="1" x14ac:dyDescent="0.15">
      <c r="B10" s="40"/>
      <c r="C10" s="40"/>
      <c r="D10" s="40"/>
      <c r="E10" s="40"/>
    </row>
    <row r="11" spans="2:38" ht="22.5" customHeight="1" x14ac:dyDescent="0.15">
      <c r="B11" s="62" t="s">
        <v>122</v>
      </c>
      <c r="C11" s="165" t="s">
        <v>121</v>
      </c>
      <c r="D11" s="166"/>
      <c r="E11" s="80"/>
    </row>
    <row r="12" spans="2:38" ht="22.5" customHeight="1" x14ac:dyDescent="0.15">
      <c r="B12" s="99" t="s">
        <v>139</v>
      </c>
      <c r="C12" s="57" t="str">
        <f>IF(COUNTIF('男　子'!$G$9:$G$38,"小６Ｓ")=0,"",COUNTIF('男　子'!$G$9:$G$38,"小６Ｓ"))</f>
        <v/>
      </c>
      <c r="D12" s="67" t="s">
        <v>45</v>
      </c>
      <c r="E12" s="87"/>
    </row>
    <row r="13" spans="2:38" ht="22.5" customHeight="1" x14ac:dyDescent="0.15">
      <c r="B13" s="99" t="s">
        <v>140</v>
      </c>
      <c r="C13" s="47" t="str">
        <f>IF(COUNTIF('男　子'!$G$9:$G$38,"小５Ｓ")=0,"",COUNTIF('男　子'!$G$9:$G$38,"小５Ｓ"))</f>
        <v/>
      </c>
      <c r="D13" s="68" t="s">
        <v>45</v>
      </c>
      <c r="E13" s="87"/>
    </row>
    <row r="14" spans="2:38" ht="22.5" customHeight="1" x14ac:dyDescent="0.15">
      <c r="B14" s="99" t="s">
        <v>141</v>
      </c>
      <c r="C14" s="47" t="str">
        <f>IF(COUNTIF('男　子'!$G$9:$G$38,"小４Ｓ")=0,"",COUNTIF('男　子'!$G$9:$G$38,"小４Ｓ"))</f>
        <v/>
      </c>
      <c r="D14" s="68" t="s">
        <v>45</v>
      </c>
      <c r="E14" s="87"/>
    </row>
    <row r="15" spans="2:38" ht="22.5" customHeight="1" x14ac:dyDescent="0.15">
      <c r="B15" s="99" t="s">
        <v>142</v>
      </c>
      <c r="C15" s="47" t="str">
        <f>IF(COUNTIF('男　子'!$G$9:$G$38,"小３Ｓ")=0,"",COUNTIF('男　子'!$G$9:$G$38,"小３Ｓ"))</f>
        <v/>
      </c>
      <c r="D15" s="68" t="s">
        <v>45</v>
      </c>
      <c r="E15" s="87"/>
    </row>
    <row r="16" spans="2:38" ht="22.5" customHeight="1" x14ac:dyDescent="0.15">
      <c r="B16" s="99" t="s">
        <v>143</v>
      </c>
      <c r="C16" s="47" t="str">
        <f>IF(COUNTIF('男　子'!$G$9:$G$38,"小２Ｓ")=0,"",COUNTIF('男　子'!$G$9:$G$38,"小２Ｓ"))</f>
        <v/>
      </c>
      <c r="D16" s="68" t="s">
        <v>45</v>
      </c>
      <c r="E16" s="87"/>
    </row>
    <row r="17" spans="2:11" ht="22.5" customHeight="1" x14ac:dyDescent="0.15">
      <c r="B17" s="100" t="s">
        <v>117</v>
      </c>
      <c r="C17" s="58" t="str">
        <f>IF(COUNTIF('男　子'!$G$9:$G$38,"小１以下Ｓ")=0,"",COUNTIF('男　子'!$G$9:$G$38,"小１以下Ｓ"))</f>
        <v/>
      </c>
      <c r="D17" s="69" t="s">
        <v>45</v>
      </c>
      <c r="E17" s="87"/>
    </row>
    <row r="18" spans="2:11" ht="22.5" customHeight="1" x14ac:dyDescent="0.15">
      <c r="B18" s="101" t="s">
        <v>144</v>
      </c>
      <c r="C18" s="46" t="str">
        <f>IF(COUNTIF('男　子'!$G$9:$G$38,"中３S")=0,"",COUNTIF('男　子'!$G$9:$G$38,"中３S"))</f>
        <v/>
      </c>
      <c r="D18" s="68" t="s">
        <v>45</v>
      </c>
      <c r="E18" s="87"/>
    </row>
    <row r="19" spans="2:11" ht="22.5" customHeight="1" x14ac:dyDescent="0.15">
      <c r="B19" s="102" t="s">
        <v>145</v>
      </c>
      <c r="C19" s="58" t="str">
        <f>IF(COUNTIF('男　子'!$G$9:$G$38,"中２S")=0,"",COUNTIF('男　子'!$G$9:$G$38,"中２S"))</f>
        <v/>
      </c>
      <c r="D19" s="68" t="s">
        <v>45</v>
      </c>
      <c r="E19" s="87"/>
    </row>
    <row r="20" spans="2:11" ht="22.5" customHeight="1" x14ac:dyDescent="0.15">
      <c r="B20" s="103" t="s">
        <v>118</v>
      </c>
      <c r="C20" s="58" t="str">
        <f>IF(COUNTIF('男　子'!$G$9:$G$38,"中１S")=0,"",COUNTIF('男　子'!$G$9:$G$38,"中１S"))</f>
        <v/>
      </c>
      <c r="D20" s="68" t="s">
        <v>45</v>
      </c>
      <c r="E20" s="87"/>
    </row>
    <row r="21" spans="2:11" ht="22.5" customHeight="1" x14ac:dyDescent="0.15">
      <c r="B21" s="94" t="s">
        <v>111</v>
      </c>
      <c r="C21" s="57" t="str">
        <f>IF(COUNTIF('女　子'!$G$9:$G$38,"小６以下Ｄ")=0,"",COUNTIF('女　子'!$G$9:$G$38,"小６以下Ｄ")/2)</f>
        <v/>
      </c>
      <c r="D21" s="67" t="s">
        <v>49</v>
      </c>
      <c r="E21" s="87"/>
    </row>
    <row r="22" spans="2:11" ht="22.5" customHeight="1" x14ac:dyDescent="0.15">
      <c r="B22" s="95" t="s">
        <v>112</v>
      </c>
      <c r="C22" s="47" t="str">
        <f>IF(COUNTIF('女　子'!$G$9:$G$38,"小５以下Ｄ")=0,"",COUNTIF('女　子'!$G$9:$G$38,"小５以下Ｄ")/2)</f>
        <v/>
      </c>
      <c r="D22" s="68" t="s">
        <v>49</v>
      </c>
      <c r="E22" s="87"/>
    </row>
    <row r="23" spans="2:11" ht="22.5" customHeight="1" x14ac:dyDescent="0.15">
      <c r="B23" s="95" t="s">
        <v>113</v>
      </c>
      <c r="C23" s="47" t="str">
        <f>IF(COUNTIF('女　子'!$G$9:$G$38,"小４以下Ｄ")=0,"",COUNTIF('女　子'!$G$9:$G$38,"小４以下Ｄ")/2)</f>
        <v/>
      </c>
      <c r="D23" s="68" t="s">
        <v>49</v>
      </c>
      <c r="E23" s="87"/>
    </row>
    <row r="24" spans="2:11" ht="22.5" customHeight="1" x14ac:dyDescent="0.15">
      <c r="B24" s="95" t="s">
        <v>114</v>
      </c>
      <c r="C24" s="47" t="str">
        <f>IF(COUNTIF('女　子'!$G$9:$G$38,"小３以下Ｄ")=0,"",COUNTIF('女　子'!$G$9:$G$38,"小３以下Ｄ")/2)</f>
        <v/>
      </c>
      <c r="D24" s="68" t="s">
        <v>49</v>
      </c>
      <c r="E24" s="87"/>
    </row>
    <row r="25" spans="2:11" ht="22.5" customHeight="1" x14ac:dyDescent="0.15">
      <c r="B25" s="95" t="s">
        <v>115</v>
      </c>
      <c r="C25" s="47" t="str">
        <f>IF(COUNTIF('女　子'!$G$9:$G$38,"小２以下Ｄ")=0,"",COUNTIF('女　子'!$G$9:$G$38,"小２以下Ｄ")/2)</f>
        <v/>
      </c>
      <c r="D25" s="68" t="s">
        <v>49</v>
      </c>
      <c r="E25" s="87"/>
    </row>
    <row r="26" spans="2:11" ht="22.5" customHeight="1" x14ac:dyDescent="0.15">
      <c r="B26" s="96" t="s">
        <v>116</v>
      </c>
      <c r="C26" s="70" t="str">
        <f>IF(COUNTIF('女　子'!$G$9:$G$38,"小１以下Ｄ")=0,"",COUNTIF('女　子'!$G$9:$G$38,"小１以下Ｄ")/2)</f>
        <v/>
      </c>
      <c r="D26" s="69" t="s">
        <v>49</v>
      </c>
      <c r="E26" s="87"/>
    </row>
    <row r="27" spans="2:11" ht="22.5" customHeight="1" x14ac:dyDescent="0.15">
      <c r="B27" s="97" t="s">
        <v>161</v>
      </c>
      <c r="C27" s="58" t="str">
        <f>IF(COUNTIF(中学女子!$G$9:$G$38,"中３S")=0,"",COUNTIF(中学女子!$G$9:$G$38,"中３S"))</f>
        <v/>
      </c>
      <c r="D27" s="68" t="s">
        <v>45</v>
      </c>
      <c r="E27" s="87"/>
    </row>
    <row r="28" spans="2:11" ht="22.5" customHeight="1" x14ac:dyDescent="0.15">
      <c r="B28" s="98" t="s">
        <v>162</v>
      </c>
      <c r="C28" s="58" t="str">
        <f>IF(COUNTIF(中学女子!$G$9:$G$38,"中２S")=0,"",COUNTIF(中学女子!$G$9:$G$38,"中２S"))</f>
        <v/>
      </c>
      <c r="D28" s="68" t="s">
        <v>45</v>
      </c>
      <c r="E28" s="87"/>
    </row>
    <row r="29" spans="2:11" ht="22.5" customHeight="1" x14ac:dyDescent="0.15">
      <c r="B29" s="98" t="s">
        <v>163</v>
      </c>
      <c r="C29" s="58" t="str">
        <f>IF(COUNTIF(中学女子!$G$9:$G$38,"中１S")=0,"",COUNTIF(中学女子!$G$9:$G$38,"中１S"))</f>
        <v/>
      </c>
      <c r="D29" s="68" t="s">
        <v>45</v>
      </c>
      <c r="E29" s="87"/>
    </row>
    <row r="30" spans="2:11" ht="22.5" customHeight="1" x14ac:dyDescent="0.15">
      <c r="B30" s="59" t="s">
        <v>46</v>
      </c>
      <c r="C30" s="163" t="str">
        <f>IF(SUM(C21:C26)+SUM(C12:C29)=0,"",SUM(C21:C26)+SUM(C12:C29))</f>
        <v/>
      </c>
      <c r="D30" s="164"/>
      <c r="E30" s="88"/>
      <c r="J30" s="8"/>
      <c r="K30" s="8"/>
    </row>
    <row r="31" spans="2:11" ht="27" customHeight="1" x14ac:dyDescent="0.15">
      <c r="B31" s="59" t="s">
        <v>47</v>
      </c>
      <c r="C31" s="151" t="str">
        <f>IF(C30="","",C30*500)</f>
        <v/>
      </c>
      <c r="D31" s="152"/>
      <c r="E31" s="89"/>
      <c r="H31" s="8"/>
      <c r="I31" s="8"/>
      <c r="J31" s="8"/>
      <c r="K31" s="8"/>
    </row>
    <row r="32" spans="2:11" ht="35.25" customHeight="1" x14ac:dyDescent="0.15">
      <c r="B32" s="61"/>
      <c r="C32" s="167"/>
      <c r="D32" s="167"/>
      <c r="E32" s="90"/>
      <c r="F32" s="8"/>
      <c r="H32" s="8"/>
      <c r="I32" s="8"/>
      <c r="J32" s="8"/>
      <c r="K32" s="8"/>
    </row>
    <row r="33" spans="2:9" ht="29.25" customHeight="1" x14ac:dyDescent="0.15">
      <c r="B33" s="150"/>
      <c r="C33" s="150"/>
      <c r="D33" s="150"/>
      <c r="E33" s="64"/>
      <c r="F33" s="8"/>
      <c r="G33" s="8"/>
      <c r="H33" s="8"/>
      <c r="I33" s="8"/>
    </row>
    <row r="34" spans="2:9" ht="22.5" customHeight="1" x14ac:dyDescent="0.15">
      <c r="B34" s="150"/>
      <c r="C34" s="150"/>
      <c r="D34" s="150"/>
      <c r="E34" s="64"/>
      <c r="F34" s="8"/>
      <c r="G34" s="8"/>
      <c r="H34" s="8"/>
      <c r="I34" s="8"/>
    </row>
    <row r="35" spans="2:9" ht="28.5" customHeight="1" x14ac:dyDescent="0.15">
      <c r="B35" s="150"/>
      <c r="C35" s="150"/>
      <c r="D35" s="150"/>
      <c r="E35" s="64"/>
      <c r="F35" s="8"/>
      <c r="G35" s="8"/>
    </row>
    <row r="36" spans="2:9" ht="22.5" customHeight="1" x14ac:dyDescent="0.15">
      <c r="B36" s="150"/>
      <c r="C36" s="150"/>
      <c r="D36" s="150"/>
      <c r="E36" s="64"/>
      <c r="G36" s="8"/>
    </row>
  </sheetData>
  <sheetProtection algorithmName="SHA-512" hashValue="wBL5JlbkFHfdiHqasVmp+0cX+uI2DOlfeSkP349nsHONWKGE/nnx//OePB2VQc8c9nNdnl6la1FLhO7c+qDoKw==" saltValue="7aFnaL/Tnq6zi2sN/xUqKg==" spinCount="100000" sheet="1" objects="1" scenarios="1"/>
  <protectedRanges>
    <protectedRange sqref="C6:E7" name="範囲1_5"/>
    <protectedRange sqref="D8:E8" name="範囲2"/>
    <protectedRange sqref="J28:P29 F21:F29 J20:N27 H4:N5 H6:P8 G1:G5 G22:G32 G8:G11 H20:I30 F11 H10:N26 F12:G28 F6:G7" name="範囲3"/>
    <protectedRange sqref="H31:I71 A31:A71 J30:AB70 B32:F72 AC32:XFD72 G33:G73" name="範囲4"/>
    <protectedRange sqref="C5:E5" name="範囲1_2_3"/>
  </protectedRanges>
  <mergeCells count="13">
    <mergeCell ref="B36:D36"/>
    <mergeCell ref="B33:D33"/>
    <mergeCell ref="C31:D31"/>
    <mergeCell ref="C7:D7"/>
    <mergeCell ref="B3:D3"/>
    <mergeCell ref="C9:D9"/>
    <mergeCell ref="C6:D6"/>
    <mergeCell ref="C5:D5"/>
    <mergeCell ref="C30:D30"/>
    <mergeCell ref="C11:D11"/>
    <mergeCell ref="C32:D32"/>
    <mergeCell ref="B34:D34"/>
    <mergeCell ref="B35:D35"/>
  </mergeCells>
  <phoneticPr fontId="4"/>
  <dataValidations count="1">
    <dataValidation imeMode="hiragana" allowBlank="1" showInputMessage="1" showErrorMessage="1" sqref="H2 D7:E7 C5:C7" xr:uid="{00000000-0002-0000-02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horizontalDpi="4294967292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02CBA-E0E4-437C-80D5-F54B7C1C6B4B}">
  <sheetPr>
    <pageSetUpPr fitToPage="1"/>
  </sheetPr>
  <dimension ref="B1:V4"/>
  <sheetViews>
    <sheetView workbookViewId="0">
      <selection activeCell="V2" sqref="V2"/>
    </sheetView>
  </sheetViews>
  <sheetFormatPr defaultColWidth="8.75" defaultRowHeight="24.6" customHeight="1" x14ac:dyDescent="0.15"/>
  <cols>
    <col min="1" max="1" width="3.125" style="120" customWidth="1"/>
    <col min="2" max="2" width="17.25" style="120" customWidth="1"/>
    <col min="3" max="20" width="6" style="120" customWidth="1"/>
    <col min="21" max="22" width="9.625" style="120" customWidth="1"/>
    <col min="23" max="16384" width="8.75" style="120"/>
  </cols>
  <sheetData>
    <row r="1" spans="2:22" ht="24.6" customHeight="1" x14ac:dyDescent="0.15">
      <c r="B1" s="124" t="s">
        <v>0</v>
      </c>
      <c r="C1" s="121" t="s">
        <v>123</v>
      </c>
      <c r="D1" s="121" t="s">
        <v>124</v>
      </c>
      <c r="E1" s="121" t="s">
        <v>125</v>
      </c>
      <c r="F1" s="121" t="s">
        <v>126</v>
      </c>
      <c r="G1" s="121" t="s">
        <v>127</v>
      </c>
      <c r="H1" s="121" t="s">
        <v>128</v>
      </c>
      <c r="I1" s="121" t="s">
        <v>164</v>
      </c>
      <c r="J1" s="121" t="s">
        <v>165</v>
      </c>
      <c r="K1" s="121" t="s">
        <v>166</v>
      </c>
      <c r="L1" s="121" t="s">
        <v>129</v>
      </c>
      <c r="M1" s="121" t="s">
        <v>130</v>
      </c>
      <c r="N1" s="121" t="s">
        <v>131</v>
      </c>
      <c r="O1" s="121" t="s">
        <v>132</v>
      </c>
      <c r="P1" s="121" t="s">
        <v>133</v>
      </c>
      <c r="Q1" s="121" t="s">
        <v>134</v>
      </c>
      <c r="R1" s="121" t="s">
        <v>135</v>
      </c>
      <c r="S1" s="121" t="s">
        <v>136</v>
      </c>
      <c r="T1" s="121" t="s">
        <v>137</v>
      </c>
      <c r="U1" s="125" t="s">
        <v>46</v>
      </c>
      <c r="V1" s="125" t="s">
        <v>138</v>
      </c>
    </row>
    <row r="2" spans="2:22" ht="24.6" customHeight="1" x14ac:dyDescent="0.15">
      <c r="B2" s="126" t="str">
        <f>総括表!C5</f>
        <v/>
      </c>
      <c r="C2" s="121" t="str">
        <f>IF(COUNTIF('女　子'!$G$9:$G$38,"小６以下Ｄ")=0,"",COUNTIF('女　子'!$G$9:$G$38,"小６以下Ｄ")/2)</f>
        <v/>
      </c>
      <c r="D2" s="121" t="str">
        <f>IF(COUNTIF('女　子'!$G$9:$G$38,"小５以下Ｄ")=0,"",COUNTIF('女　子'!$G$9:$G$38,"小５以下Ｄ")/2)</f>
        <v/>
      </c>
      <c r="E2" s="121" t="str">
        <f>IF(COUNTIF('女　子'!$G$9:$G$38,"小４以下Ｄ")=0,"",COUNTIF('女　子'!$G$9:$G$38,"小４以下Ｄ")/2)</f>
        <v/>
      </c>
      <c r="F2" s="121" t="str">
        <f>IF(COUNTIF('女　子'!$G$9:$G$38,"小３以下Ｄ")=0,"",COUNTIF('女　子'!$G$9:$G$38,"小３以下Ｄ")/2)</f>
        <v/>
      </c>
      <c r="G2" s="121" t="str">
        <f>IF(COUNTIF('女　子'!$G$9:$G$38,"小２以下Ｄ")=0,"",COUNTIF('女　子'!$G$9:$G$38,"小２以下Ｄ")/2)</f>
        <v/>
      </c>
      <c r="H2" s="121" t="str">
        <f>IF(COUNTIF('女　子'!$G$9:$G$38,"小１以下Ｄ")=0,"",COUNTIF('女　子'!$G$9:$G$38,"小１以下Ｄ")/2)</f>
        <v/>
      </c>
      <c r="I2" s="121" t="str">
        <f>IF(COUNTIF(中学女子!$G$9:$G$38,"中３S")=0,"",COUNTIF(中学女子!$G$9:$G$38,"中３S"))</f>
        <v/>
      </c>
      <c r="J2" s="121" t="str">
        <f>IF(COUNTIF(中学女子!$G$9:$G$38,"中２S")=0,"",COUNTIF(中学女子!$G$9:$G$38,"中２S"))</f>
        <v/>
      </c>
      <c r="K2" s="121" t="str">
        <f>IF(COUNTIF(中学女子!$G$9:$G$38,"中１S")=0,"",COUNTIF(中学女子!$G$9:$G$38,"中１S"))</f>
        <v/>
      </c>
      <c r="L2" s="121" t="str">
        <f>IF(COUNTIF('男　子'!$G$9:$G$38,"小６Ｓ")=0,"",COUNTIF('男　子'!$G$9:$G$38,"小６Ｓ"))</f>
        <v/>
      </c>
      <c r="M2" s="121" t="str">
        <f>IF(COUNTIF('男　子'!$G$9:$G$38,"小５Ｓ")=0,"",COUNTIF('男　子'!$G$9:$G$38,"小５Ｓ"))</f>
        <v/>
      </c>
      <c r="N2" s="121" t="str">
        <f>IF(COUNTIF('男　子'!$G$9:$G$38,"小４Ｓ")=0,"",COUNTIF('男　子'!$G$9:$G$38,"小４Ｓ"))</f>
        <v/>
      </c>
      <c r="O2" s="121" t="str">
        <f>IF(COUNTIF('男　子'!$G$9:$G$38,"小３Ｓ")=0,"",COUNTIF('男　子'!$G$9:$G$38,"小３Ｓ"))</f>
        <v/>
      </c>
      <c r="P2" s="121" t="str">
        <f>IF(COUNTIF('男　子'!$G$9:$G$38,"小２Ｓ")=0,"",COUNTIF('男　子'!$G$9:$G$38,"小２Ｓ"))</f>
        <v/>
      </c>
      <c r="Q2" s="121" t="str">
        <f>IF(COUNTIF('男　子'!$G$9:$G$38,"小１以下Ｓ")=0,"",COUNTIF('男　子'!$G$9:$G$38,"小１以下Ｓ"))</f>
        <v/>
      </c>
      <c r="R2" s="121" t="str">
        <f>IF(COUNTIF('男　子'!$G$9:$G$38,"中３S")=0,"",COUNTIF('男　子'!$G$9:$G$38,"中３S"))</f>
        <v/>
      </c>
      <c r="S2" s="121" t="str">
        <f>IF(COUNTIF('男　子'!$G$9:$G$38,"中２S")=0,"",COUNTIF('男　子'!$G$9:$G$38,"中２S"))</f>
        <v/>
      </c>
      <c r="T2" s="121" t="str">
        <f>IF(COUNTIF('男　子'!$G$9:$G$38,"中１S")=0,"",COUNTIF('男　子'!$G$9:$G$38,"中１S"))</f>
        <v/>
      </c>
      <c r="U2" s="122" t="str">
        <f>IF(SUM(C2:H2)*2+SUM(I2:T2)=0,"",SUM(C2:H2)*2+SUM(I2:T2))</f>
        <v/>
      </c>
      <c r="V2" s="123" t="str">
        <f>IF(U2="","",U2*300)</f>
        <v/>
      </c>
    </row>
    <row r="4" spans="2:22" ht="24.6" customHeight="1" x14ac:dyDescent="0.15">
      <c r="C4" s="168" t="s">
        <v>167</v>
      </c>
      <c r="D4" s="168"/>
      <c r="E4" s="168"/>
      <c r="F4" s="168"/>
      <c r="G4" s="168"/>
      <c r="H4" s="168"/>
      <c r="I4" s="168"/>
      <c r="J4" s="168"/>
      <c r="K4" s="168"/>
    </row>
  </sheetData>
  <sheetProtection algorithmName="SHA-512" hashValue="WzlxWG5yRB/ZHPkXvzy284Wkcc6z1P16vXNypPwSKKWP4tIZJWRrFIy8EhIuALXdgN2006xf0q7O/FI7cGf0tQ==" saltValue="uIpnCVQO6o4ucsWz/Omozg==" spinCount="100000" sheet="1" objects="1" scenarios="1"/>
  <mergeCells count="1">
    <mergeCell ref="C4:K4"/>
  </mergeCells>
  <phoneticPr fontId="3"/>
  <dataValidations count="1">
    <dataValidation imeMode="hiragana" allowBlank="1" showInputMessage="1" showErrorMessage="1" sqref="B2" xr:uid="{CEEA691B-210F-4D5A-9525-31FBE9223637}"/>
  </dataValidations>
  <pageMargins left="0.7" right="0.7" top="0.75" bottom="0.75" header="0.3" footer="0.3"/>
  <pageSetup paperSize="9" scale="60" fitToHeight="0" orientation="portrait" horizontalDpi="4294967292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W 3 e R U w 8 m C R O k A A A A 9 Q A A A B I A H A B D b 2 5 m a W c v U G F j a 2 F n Z S 5 4 b W w g o h g A K K A U A A A A A A A A A A A A A A A A A A A A A A A A A A A A h Y + x D o I w G I R f h X S n L X U R 8 l M G N y M J i Y l x b U q F K h R D i + X d H H w k X 0 G M o m 6 O 9 9 1 d c n e / 3 i A b 2 y a 4 q N 7 q z q Q o w h Q F y s i u 1 K Z K 0 e A O 4 R J l H A o h T 6 J S w R Q 2 N h m t T l H t 3 D k h x H u P / Q J 3 f U U Y p R H Z 5 5 u t r F U r Q m 2 s E 0 Y q 9 G m V / 1 u I w + 4 1 h j M c x 5 h R h i m Q m U G u z d d n 0 9 y n + w N h N T R u 6 B U / i n B d A J k l k P c F / g B Q S w M E F A A C A A g A W 3 e R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t 3 k V M o i k e 4 D g A A A B E A A A A T A B w A R m 9 y b X V s Y X M v U 2 V j d G l v b j E u b S C i G A A o o B Q A A A A A A A A A A A A A A A A A A A A A A A A A A A A r T k 0 u y c z P U w i G 0 I b W A F B L A Q I t A B Q A A g A I A F t 3 k V M P J g k T p A A A A P U A A A A S A A A A A A A A A A A A A A A A A A A A A A B D b 2 5 m a W c v U G F j a 2 F n Z S 5 4 b W x Q S w E C L Q A U A A I A C A B b d 5 F T D 8 r p q 6 Q A A A D p A A A A E w A A A A A A A A A A A A A A A A D w A A A A W 0 N v b n R l b n R f V H l w Z X N d L n h t b F B L A Q I t A B Q A A g A I A F t 3 k V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3 X t 0 1 F c P F S o K s J Z i j 3 c K p A A A A A A I A A A A A A B B m A A A A A Q A A I A A A A K y R e k D A Q K a Q g S B 8 H 7 I y L f F k j m a W F 3 x 2 S W I N x 9 O T b W 9 O A A A A A A 6 A A A A A A g A A I A A A A N h N V t + l o r 9 G X S K t m + D d o 0 u I 6 q M + A d b 0 N m w p E L y D g W B L U A A A A N c F S z i 6 + q C Q 1 8 B p U j X t a H l 3 l m A W F I Z l m s 6 e D m j 7 D G U C i J K T 4 X o M f l H S I j 2 E e N 9 C J Q Y V g I 7 c n / Y 4 d w 2 p S + h X l n k + M F t 9 8 L P 8 A 1 + f J P M P v x s X Q A A A A H A B o Z l z F P i q 6 h c h 6 / q n t 7 Z z 9 + 2 7 O 0 W Y b Z n y R t 5 5 5 d m J L 3 d m c y 3 J J W G d U K X S B I p e 4 Q c C n m d E h r w s C l U G q T a V 6 V w = < / D a t a M a s h u p > 
</file>

<file path=customXml/itemProps1.xml><?xml version="1.0" encoding="utf-8"?>
<ds:datastoreItem xmlns:ds="http://schemas.openxmlformats.org/officeDocument/2006/customXml" ds:itemID="{4E4C8D41-144E-4014-A89F-D4172251713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25</vt:i4>
      </vt:variant>
    </vt:vector>
  </HeadingPairs>
  <TitlesOfParts>
    <vt:vector size="30" baseType="lpstr">
      <vt:lpstr>男　子</vt:lpstr>
      <vt:lpstr>女　子</vt:lpstr>
      <vt:lpstr>中学女子</vt:lpstr>
      <vt:lpstr>総括表</vt:lpstr>
      <vt:lpstr>集計用</vt:lpstr>
      <vt:lpstr>'女　子'!Print_Area</vt:lpstr>
      <vt:lpstr>総括表!Print_Area</vt:lpstr>
      <vt:lpstr>'男　子'!Print_Area</vt:lpstr>
      <vt:lpstr>中学女子!Print_Area</vt:lpstr>
      <vt:lpstr>種目3</vt:lpstr>
      <vt:lpstr>種目D</vt:lpstr>
      <vt:lpstr>種目S</vt:lpstr>
      <vt:lpstr>小１以下D</vt:lpstr>
      <vt:lpstr>小１以下S</vt:lpstr>
      <vt:lpstr>小２S</vt:lpstr>
      <vt:lpstr>小２以下D</vt:lpstr>
      <vt:lpstr>小３Ｓ</vt:lpstr>
      <vt:lpstr>小３以下Ｄ</vt:lpstr>
      <vt:lpstr>小４Ｓ</vt:lpstr>
      <vt:lpstr>小４以下Ｄ</vt:lpstr>
      <vt:lpstr>小５Ｓ</vt:lpstr>
      <vt:lpstr>小５以下Ｄ</vt:lpstr>
      <vt:lpstr>小６S</vt:lpstr>
      <vt:lpstr>小６以下Ｄ</vt:lpstr>
      <vt:lpstr>中１D</vt:lpstr>
      <vt:lpstr>中１Ｓ</vt:lpstr>
      <vt:lpstr>中２Ｓ</vt:lpstr>
      <vt:lpstr>中２以下D</vt:lpstr>
      <vt:lpstr>中３S</vt:lpstr>
      <vt:lpstr>中３以下D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</dc:creator>
  <cp:lastModifiedBy>濱田孝二</cp:lastModifiedBy>
  <cp:lastPrinted>2023-02-10T04:13:16Z</cp:lastPrinted>
  <dcterms:created xsi:type="dcterms:W3CDTF">2019-11-05T22:58:46Z</dcterms:created>
  <dcterms:modified xsi:type="dcterms:W3CDTF">2023-02-12T01:03:31Z</dcterms:modified>
</cp:coreProperties>
</file>