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0005 大会参加申込書\"/>
    </mc:Choice>
  </mc:AlternateContent>
  <xr:revisionPtr revIDLastSave="0" documentId="13_ncr:1_{E0E89831-A684-46F3-94A0-B801D6BA19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子'!$B$1:$K$44</definedName>
    <definedName name="_xlnm.Print_Area" localSheetId="2">総括表!$B$1:$G$22</definedName>
    <definedName name="_xlnm.Print_Area" localSheetId="0">'男　子'!$B$1:$L$44</definedName>
    <definedName name="一年Ｓ">'男　子'!$AL$5:$AL$15</definedName>
    <definedName name="五年Ｓ">'男　子'!$AH$5:$AH$15</definedName>
    <definedName name="五年以下Ｄ">'男　子'!$AD$5:$AD$15</definedName>
    <definedName name="五年以下Ｓ">'男　子'!$AH$5:$AH$15</definedName>
    <definedName name="三年Ｓ">'男　子'!$AJ$5:$AJ$15</definedName>
    <definedName name="三年以下Ｄ">'男　子'!$AF$5:$AF$15</definedName>
    <definedName name="四年Ｓ">'男　子'!$AI$5:$AI$15</definedName>
    <definedName name="四年以下Ｄ">'男　子'!$AE$5:$AE$15</definedName>
    <definedName name="四年以下S">'男　子'!$AI$5:$AI$9</definedName>
    <definedName name="種目3">'男　子'!$AA$6:$AA$9</definedName>
    <definedName name="種目4">'男　子'!$AB$6:$AB$11</definedName>
    <definedName name="二年Ｓ">'男　子'!$AK$5:$AK$15</definedName>
    <definedName name="六年Ｓ">'男　子'!$AG$5:$AG$15</definedName>
    <definedName name="六年以下Ｄ">'男　子'!$AC$5:$AC$15</definedName>
    <definedName name="六年以下S">'男　子'!$AG$5:$AG$15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6" i="2" l="1"/>
  <c r="D5" i="3"/>
  <c r="B2" i="5" s="1"/>
  <c r="V11" i="5"/>
  <c r="AA11" i="5" l="1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10" i="5"/>
  <c r="AA9" i="5"/>
  <c r="N1" i="5" l="1"/>
  <c r="M1" i="5"/>
  <c r="L1" i="5"/>
  <c r="K1" i="5"/>
  <c r="J1" i="5"/>
  <c r="I1" i="5"/>
  <c r="H1" i="5"/>
  <c r="G1" i="5"/>
  <c r="F1" i="5"/>
  <c r="E1" i="5"/>
  <c r="D1" i="5"/>
  <c r="C1" i="5"/>
  <c r="F18" i="3"/>
  <c r="N2" i="5" s="1"/>
  <c r="F17" i="3"/>
  <c r="M2" i="5" s="1"/>
  <c r="F16" i="3"/>
  <c r="L2" i="5" s="1"/>
  <c r="F15" i="3"/>
  <c r="K2" i="5" s="1"/>
  <c r="F14" i="3"/>
  <c r="J2" i="5" s="1"/>
  <c r="F13" i="3"/>
  <c r="I2" i="5" s="1"/>
  <c r="Y10" i="5"/>
  <c r="Z10" i="5"/>
  <c r="AB10" i="5"/>
  <c r="AC10" i="5"/>
  <c r="Y11" i="5"/>
  <c r="Z11" i="5"/>
  <c r="AA40" i="5"/>
  <c r="AB11" i="5"/>
  <c r="AC11" i="5"/>
  <c r="Y12" i="5"/>
  <c r="Z12" i="5"/>
  <c r="AB12" i="5"/>
  <c r="AC12" i="5"/>
  <c r="Y13" i="5"/>
  <c r="Z13" i="5"/>
  <c r="AB13" i="5"/>
  <c r="AC13" i="5"/>
  <c r="Y14" i="5"/>
  <c r="Z14" i="5"/>
  <c r="AB14" i="5"/>
  <c r="AC14" i="5"/>
  <c r="Y15" i="5"/>
  <c r="Z15" i="5"/>
  <c r="AB15" i="5"/>
  <c r="AC15" i="5"/>
  <c r="Y16" i="5"/>
  <c r="Z16" i="5"/>
  <c r="AB16" i="5"/>
  <c r="AC16" i="5"/>
  <c r="Y17" i="5"/>
  <c r="Z17" i="5"/>
  <c r="AB17" i="5"/>
  <c r="AC17" i="5"/>
  <c r="Y18" i="5"/>
  <c r="Z18" i="5"/>
  <c r="AB18" i="5"/>
  <c r="AC18" i="5"/>
  <c r="Y19" i="5"/>
  <c r="Z19" i="5"/>
  <c r="AB19" i="5"/>
  <c r="AC19" i="5"/>
  <c r="Y20" i="5"/>
  <c r="Z20" i="5"/>
  <c r="AB20" i="5"/>
  <c r="AC20" i="5"/>
  <c r="Y21" i="5"/>
  <c r="Z21" i="5"/>
  <c r="AB21" i="5"/>
  <c r="AC21" i="5"/>
  <c r="Y22" i="5"/>
  <c r="Z22" i="5"/>
  <c r="AB22" i="5"/>
  <c r="AC22" i="5"/>
  <c r="Y23" i="5"/>
  <c r="Z23" i="5"/>
  <c r="AB23" i="5"/>
  <c r="AC23" i="5"/>
  <c r="Y24" i="5"/>
  <c r="Z24" i="5"/>
  <c r="AB24" i="5"/>
  <c r="AC24" i="5"/>
  <c r="Y25" i="5"/>
  <c r="Z25" i="5"/>
  <c r="AB25" i="5"/>
  <c r="AC25" i="5"/>
  <c r="Y26" i="5"/>
  <c r="Z26" i="5"/>
  <c r="AB26" i="5"/>
  <c r="AC26" i="5"/>
  <c r="Y27" i="5"/>
  <c r="Z27" i="5"/>
  <c r="AB27" i="5"/>
  <c r="AC27" i="5"/>
  <c r="Y28" i="5"/>
  <c r="Z28" i="5"/>
  <c r="AB28" i="5"/>
  <c r="AC28" i="5"/>
  <c r="Y29" i="5"/>
  <c r="Z29" i="5"/>
  <c r="AB29" i="5"/>
  <c r="AC29" i="5"/>
  <c r="Y30" i="5"/>
  <c r="Z30" i="5"/>
  <c r="AB30" i="5"/>
  <c r="AC30" i="5"/>
  <c r="Y31" i="5"/>
  <c r="Z31" i="5"/>
  <c r="AB31" i="5"/>
  <c r="AC31" i="5"/>
  <c r="Y32" i="5"/>
  <c r="Z32" i="5"/>
  <c r="AB32" i="5"/>
  <c r="AC32" i="5"/>
  <c r="Y33" i="5"/>
  <c r="Z33" i="5"/>
  <c r="AB33" i="5"/>
  <c r="AC33" i="5"/>
  <c r="Y34" i="5"/>
  <c r="Z34" i="5"/>
  <c r="AB34" i="5"/>
  <c r="AC34" i="5"/>
  <c r="Y35" i="5"/>
  <c r="Z35" i="5"/>
  <c r="AB35" i="5"/>
  <c r="AC35" i="5"/>
  <c r="Y36" i="5"/>
  <c r="Z36" i="5"/>
  <c r="AB36" i="5"/>
  <c r="AC36" i="5"/>
  <c r="Y37" i="5"/>
  <c r="Z37" i="5"/>
  <c r="AB37" i="5"/>
  <c r="AC37" i="5"/>
  <c r="Y38" i="5"/>
  <c r="Z38" i="5"/>
  <c r="AB38" i="5"/>
  <c r="AC38" i="5"/>
  <c r="AC9" i="5"/>
  <c r="AB9" i="5"/>
  <c r="Z9" i="5"/>
  <c r="Y9" i="5"/>
  <c r="S13" i="5"/>
  <c r="T13" i="5"/>
  <c r="U13" i="5"/>
  <c r="V13" i="5"/>
  <c r="W13" i="5"/>
  <c r="S14" i="5"/>
  <c r="T14" i="5"/>
  <c r="U14" i="5"/>
  <c r="V14" i="5"/>
  <c r="W14" i="5"/>
  <c r="S15" i="5"/>
  <c r="T15" i="5"/>
  <c r="U15" i="5"/>
  <c r="V15" i="5"/>
  <c r="W15" i="5"/>
  <c r="S16" i="5"/>
  <c r="T16" i="5"/>
  <c r="U16" i="5"/>
  <c r="V16" i="5"/>
  <c r="W16" i="5"/>
  <c r="S17" i="5"/>
  <c r="T17" i="5"/>
  <c r="U17" i="5"/>
  <c r="V17" i="5"/>
  <c r="W17" i="5"/>
  <c r="S18" i="5"/>
  <c r="T18" i="5"/>
  <c r="U18" i="5"/>
  <c r="V18" i="5"/>
  <c r="W18" i="5"/>
  <c r="S19" i="5"/>
  <c r="T19" i="5"/>
  <c r="U19" i="5"/>
  <c r="V19" i="5"/>
  <c r="W19" i="5"/>
  <c r="S20" i="5"/>
  <c r="T20" i="5"/>
  <c r="U20" i="5"/>
  <c r="V20" i="5"/>
  <c r="W20" i="5"/>
  <c r="S21" i="5"/>
  <c r="T21" i="5"/>
  <c r="U21" i="5"/>
  <c r="V21" i="5"/>
  <c r="W21" i="5"/>
  <c r="S22" i="5"/>
  <c r="T22" i="5"/>
  <c r="U22" i="5"/>
  <c r="V22" i="5"/>
  <c r="W22" i="5"/>
  <c r="S23" i="5"/>
  <c r="T23" i="5"/>
  <c r="U23" i="5"/>
  <c r="V23" i="5"/>
  <c r="W23" i="5"/>
  <c r="S24" i="5"/>
  <c r="T24" i="5"/>
  <c r="U24" i="5"/>
  <c r="V24" i="5"/>
  <c r="W24" i="5"/>
  <c r="S25" i="5"/>
  <c r="T25" i="5"/>
  <c r="U25" i="5"/>
  <c r="V25" i="5"/>
  <c r="W25" i="5"/>
  <c r="S26" i="5"/>
  <c r="T26" i="5"/>
  <c r="U26" i="5"/>
  <c r="V26" i="5"/>
  <c r="W26" i="5"/>
  <c r="S27" i="5"/>
  <c r="T27" i="5"/>
  <c r="U27" i="5"/>
  <c r="V27" i="5"/>
  <c r="W27" i="5"/>
  <c r="S28" i="5"/>
  <c r="T28" i="5"/>
  <c r="U28" i="5"/>
  <c r="V28" i="5"/>
  <c r="W28" i="5"/>
  <c r="S29" i="5"/>
  <c r="T29" i="5"/>
  <c r="U29" i="5"/>
  <c r="V29" i="5"/>
  <c r="W29" i="5"/>
  <c r="S30" i="5"/>
  <c r="T30" i="5"/>
  <c r="U30" i="5"/>
  <c r="V30" i="5"/>
  <c r="W30" i="5"/>
  <c r="S31" i="5"/>
  <c r="T31" i="5"/>
  <c r="U31" i="5"/>
  <c r="V31" i="5"/>
  <c r="W31" i="5"/>
  <c r="S32" i="5"/>
  <c r="T32" i="5"/>
  <c r="U32" i="5"/>
  <c r="V32" i="5"/>
  <c r="W32" i="5"/>
  <c r="S33" i="5"/>
  <c r="T33" i="5"/>
  <c r="U33" i="5"/>
  <c r="V33" i="5"/>
  <c r="W33" i="5"/>
  <c r="S34" i="5"/>
  <c r="T34" i="5"/>
  <c r="U34" i="5"/>
  <c r="V34" i="5"/>
  <c r="W34" i="5"/>
  <c r="S35" i="5"/>
  <c r="T35" i="5"/>
  <c r="U35" i="5"/>
  <c r="V35" i="5"/>
  <c r="W35" i="5"/>
  <c r="S36" i="5"/>
  <c r="T36" i="5"/>
  <c r="U36" i="5"/>
  <c r="V36" i="5"/>
  <c r="W36" i="5"/>
  <c r="S37" i="5"/>
  <c r="T37" i="5"/>
  <c r="U37" i="5"/>
  <c r="V37" i="5"/>
  <c r="W37" i="5"/>
  <c r="S38" i="5"/>
  <c r="T38" i="5"/>
  <c r="U38" i="5"/>
  <c r="V38" i="5"/>
  <c r="W38" i="5"/>
  <c r="S10" i="5"/>
  <c r="T10" i="5"/>
  <c r="U10" i="5"/>
  <c r="V10" i="5"/>
  <c r="W10" i="5"/>
  <c r="S11" i="5"/>
  <c r="T11" i="5"/>
  <c r="U11" i="5"/>
  <c r="W11" i="5"/>
  <c r="S12" i="5"/>
  <c r="T12" i="5"/>
  <c r="U12" i="5"/>
  <c r="V12" i="5"/>
  <c r="W12" i="5"/>
  <c r="V9" i="5"/>
  <c r="T9" i="5"/>
  <c r="S9" i="5"/>
  <c r="W9" i="5"/>
  <c r="U9" i="5"/>
  <c r="AC40" i="5" l="1"/>
  <c r="M19" i="2" s="1"/>
  <c r="Z40" i="5"/>
  <c r="M10" i="2" s="1"/>
  <c r="S40" i="5"/>
  <c r="W40" i="5"/>
  <c r="N23" i="4" s="1"/>
  <c r="V40" i="5"/>
  <c r="N19" i="4" s="1"/>
  <c r="Y40" i="5"/>
  <c r="AA42" i="5" s="1"/>
  <c r="M7" i="2" s="1"/>
  <c r="U40" i="5"/>
  <c r="AB40" i="5"/>
  <c r="M15" i="2" s="1"/>
  <c r="T40" i="5"/>
  <c r="N14" i="4" s="1"/>
  <c r="U42" i="5" l="1"/>
  <c r="N11" i="4" s="1"/>
  <c r="D18" i="3" l="1"/>
  <c r="H2" i="5" s="1"/>
  <c r="D17" i="3"/>
  <c r="G2" i="5" s="1"/>
  <c r="D16" i="3"/>
  <c r="F2" i="5" s="1"/>
  <c r="D15" i="3"/>
  <c r="E2" i="5" s="1"/>
  <c r="D14" i="3"/>
  <c r="D2" i="5" s="1"/>
  <c r="D13" i="3"/>
  <c r="C2" i="5" s="1"/>
  <c r="D19" i="3" l="1"/>
  <c r="O2" i="5" l="1"/>
  <c r="D20" i="3"/>
  <c r="P2" i="5" s="1"/>
  <c r="D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B83A7DD7-D248-4772-A6EA-2E9533CE8847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82720980-BF0C-4DE9-AB7F-933DF25A461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A76BA455-03DB-499E-8B69-1191BC5A28C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9C19F310-0D1B-4DF3-A758-7D2CF9D193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sharedStrings.xml><?xml version="1.0" encoding="utf-8"?>
<sst xmlns="http://schemas.openxmlformats.org/spreadsheetml/2006/main" count="215" uniqueCount="134">
  <si>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</si>
  <si>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</si>
  <si>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</si>
  <si>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</si>
  <si>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</si>
  <si>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</si>
  <si>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</si>
  <si>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</si>
  <si>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</si>
  <si>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振込日</t>
    <rPh sb="2" eb="3">
      <t>ヒ</t>
    </rPh>
    <phoneticPr fontId="4"/>
  </si>
  <si>
    <t>代表者氏名</t>
    <rPh sb="0" eb="3">
      <t>ダイヒョウシャ</t>
    </rPh>
    <rPh sb="3" eb="5">
      <t>シメイ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</si>
  <si>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</si>
  <si>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</si>
  <si>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四年Ｓ</t>
    <rPh sb="0" eb="2">
      <t>ヨネン</t>
    </rPh>
    <phoneticPr fontId="4"/>
  </si>
  <si>
    <t>黄色の欄は原則全てを記入すること</t>
  </si>
  <si>
    <t>三年Ｓ</t>
    <rPh sb="0" eb="1">
      <t>サン</t>
    </rPh>
    <rPh sb="1" eb="2">
      <t>ネン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</si>
  <si>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</si>
  <si>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</si>
  <si>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</si>
  <si>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</si>
  <si>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</si>
  <si>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</si>
  <si>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</si>
  <si>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</si>
  <si>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</si>
  <si>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</si>
  <si>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</si>
  <si>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</si>
  <si>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</si>
  <si>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</si>
  <si>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</si>
  <si>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</si>
  <si>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</si>
  <si>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</si>
  <si>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</si>
  <si>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</si>
  <si>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</si>
  <si>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</si>
  <si>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</si>
  <si>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</si>
  <si>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</si>
  <si>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4"/>
  </si>
  <si>
    <t>参加延べ人数</t>
    <rPh sb="0" eb="2">
      <t>サンカ</t>
    </rPh>
    <rPh sb="2" eb="3">
      <t>ノ</t>
    </rPh>
    <rPh sb="4" eb="6">
      <t>ニンズウ</t>
    </rPh>
    <phoneticPr fontId="3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</si>
  <si>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</si>
  <si>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</si>
  <si>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</si>
  <si>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参　加　料</t>
    <rPh sb="0" eb="1">
      <t>サン</t>
    </rPh>
    <rPh sb="2" eb="3">
      <t>カ</t>
    </rPh>
    <rPh sb="4" eb="5">
      <t>リョウ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</si>
  <si>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</si>
  <si>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</si>
  <si>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</si>
  <si>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鹿児島県小学生バドミントン大会　参加申込書</t>
    <rPh sb="16" eb="18">
      <t>サンカ</t>
    </rPh>
    <rPh sb="18" eb="20">
      <t>モウシコミ</t>
    </rPh>
    <rPh sb="20" eb="21">
      <t>ショ</t>
    </rPh>
    <phoneticPr fontId="4"/>
  </si>
  <si>
    <t>ダブルスとシングルス両方の参加はできません。</t>
    <rPh sb="10" eb="12">
      <t>リョウホウ</t>
    </rPh>
    <rPh sb="13" eb="15">
      <t>サンカ</t>
    </rPh>
    <phoneticPr fontId="4"/>
  </si>
  <si>
    <t>各種目ともダブルスは４組、シングルスは４人まで参加可能</t>
    <rPh sb="0" eb="3">
      <t>カクシュモク</t>
    </rPh>
    <rPh sb="11" eb="12">
      <t>クミ</t>
    </rPh>
    <rPh sb="20" eb="21">
      <t>ニン</t>
    </rPh>
    <rPh sb="23" eb="25">
      <t>サンカ</t>
    </rPh>
    <rPh sb="25" eb="27">
      <t>カノウ</t>
    </rPh>
    <phoneticPr fontId="4"/>
  </si>
  <si>
    <t>　　５年生以下</t>
    <rPh sb="5" eb="7">
      <t>イカ</t>
    </rPh>
    <phoneticPr fontId="3"/>
  </si>
  <si>
    <t>　　４年生以下</t>
    <rPh sb="5" eb="7">
      <t>イカ</t>
    </rPh>
    <phoneticPr fontId="3"/>
  </si>
  <si>
    <t>鹿児島県小学生バドミントン大会　参加申込書</t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</si>
  <si>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</si>
  <si>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六年以下Ｄ</t>
    <rPh sb="0" eb="1">
      <t>６</t>
    </rPh>
    <rPh sb="1" eb="2">
      <t>ネン</t>
    </rPh>
    <rPh sb="2" eb="4">
      <t>イカ</t>
    </rPh>
    <phoneticPr fontId="4"/>
  </si>
  <si>
    <t>五年以下Ｄ</t>
    <rPh sb="0" eb="1">
      <t>５</t>
    </rPh>
    <rPh sb="1" eb="2">
      <t>ネン</t>
    </rPh>
    <rPh sb="2" eb="4">
      <t>イカ</t>
    </rPh>
    <phoneticPr fontId="4"/>
  </si>
  <si>
    <t>四年以下Ｄ</t>
    <rPh sb="0" eb="1">
      <t>４</t>
    </rPh>
    <rPh sb="1" eb="2">
      <t>ネン</t>
    </rPh>
    <rPh sb="2" eb="4">
      <t>イカ</t>
    </rPh>
    <phoneticPr fontId="4"/>
  </si>
  <si>
    <t>六年以下Ｓ</t>
    <rPh sb="0" eb="1">
      <t>６</t>
    </rPh>
    <rPh sb="1" eb="2">
      <t>ネン</t>
    </rPh>
    <rPh sb="2" eb="4">
      <t>イカ</t>
    </rPh>
    <phoneticPr fontId="4"/>
  </si>
  <si>
    <t>四年以下Ｓ</t>
    <rPh sb="0" eb="1">
      <t>４</t>
    </rPh>
    <rPh sb="1" eb="2">
      <t>ネン</t>
    </rPh>
    <rPh sb="2" eb="4">
      <t>イカ</t>
    </rPh>
    <phoneticPr fontId="4"/>
  </si>
  <si>
    <t>五年以下Ｓ</t>
    <rPh sb="0" eb="1">
      <t>５</t>
    </rPh>
    <rPh sb="1" eb="2">
      <t>ネン</t>
    </rPh>
    <rPh sb="2" eb="4">
      <t>イカ</t>
    </rPh>
    <phoneticPr fontId="4"/>
  </si>
  <si>
    <t>姓</t>
    <rPh sb="0" eb="1">
      <t>セイ</t>
    </rPh>
    <phoneticPr fontId="4"/>
  </si>
  <si>
    <t>セイ</t>
    <phoneticPr fontId="4"/>
  </si>
  <si>
    <t>メイ</t>
    <phoneticPr fontId="4"/>
  </si>
  <si>
    <t>シングルス</t>
    <phoneticPr fontId="4"/>
  </si>
  <si>
    <t>延人数</t>
    <rPh sb="0" eb="1">
      <t>ノ</t>
    </rPh>
    <rPh sb="1" eb="3">
      <t>ニンズウ</t>
    </rPh>
    <phoneticPr fontId="3"/>
  </si>
  <si>
    <t>参加料</t>
    <rPh sb="0" eb="3">
      <t>サンカリョウ</t>
    </rPh>
    <phoneticPr fontId="3"/>
  </si>
  <si>
    <t>5/20の形式で記入してください</t>
    <rPh sb="5" eb="7">
      <t>ケイシキ</t>
    </rPh>
    <rPh sb="8" eb="10">
      <t>キニュウ</t>
    </rPh>
    <phoneticPr fontId="3"/>
  </si>
  <si>
    <t>男子の参加がなくても所属名を記入してください</t>
    <rPh sb="0" eb="2">
      <t>ダンシ</t>
    </rPh>
    <rPh sb="3" eb="5">
      <t>サンカ</t>
    </rPh>
    <rPh sb="10" eb="13">
      <t>ショゾクメイ</t>
    </rPh>
    <rPh sb="14" eb="16">
      <t>キニュウ</t>
    </rPh>
    <phoneticPr fontId="4"/>
  </si>
  <si>
    <t>選手名、フリガナ欄は県協会登録用紙等からのコピーが可能です。</t>
    <rPh sb="0" eb="3">
      <t>センシュメイ</t>
    </rPh>
    <rPh sb="8" eb="9">
      <t>ラン</t>
    </rPh>
    <rPh sb="10" eb="18">
      <t>ケンキョウカイトウロクヨウシトウ</t>
    </rPh>
    <rPh sb="25" eb="27">
      <t>カノウ</t>
    </rPh>
    <phoneticPr fontId="3"/>
  </si>
  <si>
    <t>但し、データの削除は行わないでください。（クリアは可能）</t>
    <rPh sb="0" eb="1">
      <t>タダ</t>
    </rPh>
    <rPh sb="7" eb="9">
      <t>サクジョ</t>
    </rPh>
    <rPh sb="10" eb="11">
      <t>オコナ</t>
    </rPh>
    <rPh sb="25" eb="27">
      <t>カノウ</t>
    </rPh>
    <phoneticPr fontId="4"/>
  </si>
  <si>
    <t>例1</t>
  </si>
  <si>
    <t>例2</t>
  </si>
  <si>
    <t>例3</t>
  </si>
  <si>
    <t>例4</t>
  </si>
  <si>
    <t>例5</t>
  </si>
  <si>
    <t>例6</t>
  </si>
  <si>
    <t>茜</t>
    <rPh sb="0" eb="1">
      <t>アカネ</t>
    </rPh>
    <phoneticPr fontId="3"/>
  </si>
  <si>
    <t>希望</t>
    <rPh sb="0" eb="2">
      <t>キボウ</t>
    </rPh>
    <phoneticPr fontId="3"/>
  </si>
  <si>
    <t>沙也加</t>
    <rPh sb="0" eb="3">
      <t>サヤカ</t>
    </rPh>
    <phoneticPr fontId="3"/>
  </si>
  <si>
    <t>美佐紀</t>
    <rPh sb="0" eb="3">
      <t>ミサキ</t>
    </rPh>
    <phoneticPr fontId="3"/>
  </si>
  <si>
    <t>由紀</t>
    <rPh sb="0" eb="2">
      <t>ユキ</t>
    </rPh>
    <phoneticPr fontId="3"/>
  </si>
  <si>
    <t>彩花</t>
    <rPh sb="0" eb="2">
      <t>アヤカ</t>
    </rPh>
    <phoneticPr fontId="3"/>
  </si>
  <si>
    <t>賢斗</t>
    <rPh sb="0" eb="1">
      <t>ケン</t>
    </rPh>
    <rPh sb="1" eb="2">
      <t>ト</t>
    </rPh>
    <phoneticPr fontId="4"/>
  </si>
  <si>
    <t>挙太</t>
    <rPh sb="0" eb="1">
      <t>キョ</t>
    </rPh>
    <rPh sb="1" eb="2">
      <t>タ</t>
    </rPh>
    <phoneticPr fontId="4"/>
  </si>
  <si>
    <t>卓朗</t>
    <rPh sb="0" eb="2">
      <t>タクロウ</t>
    </rPh>
    <phoneticPr fontId="4"/>
  </si>
  <si>
    <t>勇大</t>
    <rPh sb="0" eb="2">
      <t>ユウダイ</t>
    </rPh>
    <phoneticPr fontId="4"/>
  </si>
  <si>
    <t>幹太</t>
    <rPh sb="0" eb="2">
      <t>カンタ</t>
    </rPh>
    <phoneticPr fontId="4"/>
  </si>
  <si>
    <t>このシートは集計に使用するものです。触らないでください.</t>
    <rPh sb="18" eb="19">
      <t>サワ</t>
    </rPh>
    <phoneticPr fontId="4"/>
  </si>
  <si>
    <t>常山</t>
    <rPh sb="0" eb="2">
      <t>ツネヤマ</t>
    </rPh>
    <phoneticPr fontId="4"/>
  </si>
  <si>
    <t>ﾂﾈﾔﾏ</t>
  </si>
  <si>
    <t>ｹﾝﾄ</t>
  </si>
  <si>
    <t>桃田</t>
    <rPh sb="0" eb="2">
      <t>モモタ</t>
    </rPh>
    <phoneticPr fontId="4"/>
  </si>
  <si>
    <t>ﾓﾓﾀ</t>
  </si>
  <si>
    <t>ｹﾝﾀ</t>
  </si>
  <si>
    <t>西本</t>
    <rPh sb="0" eb="2">
      <t>ニシモト</t>
    </rPh>
    <phoneticPr fontId="4"/>
  </si>
  <si>
    <t>ﾆｼﾓﾄ</t>
  </si>
  <si>
    <t>ﾀｸﾛｳ</t>
  </si>
  <si>
    <t>保木</t>
    <rPh sb="0" eb="2">
      <t>ホキ</t>
    </rPh>
    <phoneticPr fontId="4"/>
  </si>
  <si>
    <t>ﾎｷ</t>
  </si>
  <si>
    <t>ﾕｳﾀ</t>
  </si>
  <si>
    <t>渡辺</t>
    <rPh sb="0" eb="2">
      <t>ワタナベ</t>
    </rPh>
    <phoneticPr fontId="4"/>
  </si>
  <si>
    <t>健士</t>
    <rPh sb="0" eb="1">
      <t>ケン</t>
    </rPh>
    <rPh sb="1" eb="2">
      <t>シ</t>
    </rPh>
    <phoneticPr fontId="4"/>
  </si>
  <si>
    <t>ﾜﾀﾅﾍﾞ</t>
  </si>
  <si>
    <t>ｹﾝｼ</t>
  </si>
  <si>
    <t>嘉村</t>
    <rPh sb="0" eb="2">
      <t>カムラ</t>
    </rPh>
    <phoneticPr fontId="4"/>
  </si>
  <si>
    <t>ｶﾑﾗ</t>
  </si>
  <si>
    <t>ｶﾝﾀ</t>
  </si>
  <si>
    <t>廣田</t>
    <rPh sb="0" eb="2">
      <t>ヒロタ</t>
    </rPh>
    <phoneticPr fontId="3"/>
  </si>
  <si>
    <t>ﾋﾛﾀ</t>
  </si>
  <si>
    <t>ｱｶﾈ</t>
  </si>
  <si>
    <t>山口</t>
    <rPh sb="0" eb="2">
      <t>ヤマグチ</t>
    </rPh>
    <phoneticPr fontId="3"/>
  </si>
  <si>
    <t>ﾔﾏｸﾞﾁ</t>
  </si>
  <si>
    <t>ﾉｿﾞﾐ</t>
  </si>
  <si>
    <t>奥原</t>
    <rPh sb="0" eb="2">
      <t>オクハラ</t>
    </rPh>
    <phoneticPr fontId="3"/>
  </si>
  <si>
    <t>ｵｸﾊﾗ</t>
  </si>
  <si>
    <t>ｻﾔｶ</t>
  </si>
  <si>
    <t>高橋</t>
    <rPh sb="0" eb="2">
      <t>タカハシ</t>
    </rPh>
    <phoneticPr fontId="3"/>
  </si>
  <si>
    <t>ﾀｶﾊｼ</t>
  </si>
  <si>
    <t>ﾐｻｷ</t>
  </si>
  <si>
    <t>松友</t>
    <rPh sb="0" eb="2">
      <t>マツトモ</t>
    </rPh>
    <phoneticPr fontId="3"/>
  </si>
  <si>
    <t>ﾏﾂﾄﾓ</t>
  </si>
  <si>
    <t>ﾕｷ</t>
  </si>
  <si>
    <t>福島</t>
    <rPh sb="0" eb="2">
      <t>フクシマ</t>
    </rPh>
    <phoneticPr fontId="3"/>
  </si>
  <si>
    <t>ﾌｸｼﾏ</t>
  </si>
  <si>
    <t>ｱﾔｶ</t>
  </si>
  <si>
    <t>チーム名</t>
    <rPh sb="3" eb="4">
      <t>メイ</t>
    </rPh>
    <phoneticPr fontId="4"/>
  </si>
  <si>
    <t>1人当たり参加料1500円です。</t>
    <rPh sb="0" eb="3">
      <t>ヒトリア</t>
    </rPh>
    <rPh sb="5" eb="8">
      <t>サンカリョウ</t>
    </rPh>
    <rPh sb="12" eb="13">
      <t>エン</t>
    </rPh>
    <phoneticPr fontId="3"/>
  </si>
  <si>
    <t>五年以下Ｓ</t>
    <rPh sb="0" eb="1">
      <t>ゴ</t>
    </rPh>
    <rPh sb="1" eb="2">
      <t>ネン</t>
    </rPh>
    <rPh sb="2" eb="4">
      <t>イカ</t>
    </rPh>
    <phoneticPr fontId="4"/>
  </si>
  <si>
    <t>五年以下Ｓ</t>
    <rPh sb="0" eb="1">
      <t>ゴ</t>
    </rPh>
    <phoneticPr fontId="4"/>
  </si>
  <si>
    <r>
      <t xml:space="preserve">※　最新の申込書をダウンロードして作成してください。
※　上記の参加申込書のデータを
　　syougaku.bado2024@ymail.ne.jp及び </t>
    </r>
    <r>
      <rPr>
        <sz val="11"/>
        <color rgb="FF0070C0"/>
        <rFont val="HG明朝B"/>
        <family val="1"/>
        <charset val="128"/>
      </rPr>
      <t>makimoto2003@yahoo.co.jp</t>
    </r>
    <r>
      <rPr>
        <sz val="11"/>
        <rFont val="HG明朝B"/>
        <family val="1"/>
        <charset val="128"/>
      </rPr>
      <t xml:space="preserve"> に送信してください。(連名で送信していただいて結構です）
※    送付時のファイル名には「</t>
    </r>
    <r>
      <rPr>
        <sz val="11"/>
        <color rgb="FFFF0000"/>
        <rFont val="HG明朝B"/>
        <family val="1"/>
        <charset val="128"/>
      </rPr>
      <t>小学生大会申込書（チーム名）</t>
    </r>
    <r>
      <rPr>
        <sz val="11"/>
        <rFont val="HG明朝B"/>
        <family val="1"/>
        <charset val="128"/>
      </rPr>
      <t>」のように</t>
    </r>
    <r>
      <rPr>
        <sz val="11"/>
        <color rgb="FFFF0000"/>
        <rFont val="HG明朝B"/>
        <family val="1"/>
        <charset val="128"/>
      </rPr>
      <t>必ずチーム名を入れてください</t>
    </r>
    <r>
      <rPr>
        <sz val="11"/>
        <rFont val="HG明朝B"/>
        <family val="1"/>
        <charset val="128"/>
      </rPr>
      <t>。（チーム名は他チームと区別できる簡略したもので結構です）
※　大会全般についての問い合わせ先は　090-1342-3095　濱田です。
※　申込書の入力方法に関する問い合わせ先は　090-4342-8251　牧元です。</t>
    </r>
    <rPh sb="2" eb="4">
      <t>サイシン</t>
    </rPh>
    <rPh sb="5" eb="8">
      <t>モウシコミショ</t>
    </rPh>
    <rPh sb="17" eb="19">
      <t>サクセイ</t>
    </rPh>
    <rPh sb="113" eb="115">
      <t>レンメイ</t>
    </rPh>
    <rPh sb="125" eb="127">
      <t>ケッコウ</t>
    </rPh>
    <rPh sb="163" eb="166">
      <t>ソウフジ</t>
    </rPh>
    <rPh sb="171" eb="172">
      <t>メイ</t>
    </rPh>
    <rPh sb="175" eb="177">
      <t>モウシコミ</t>
    </rPh>
    <rPh sb="177" eb="178">
      <t>ショ</t>
    </rPh>
    <rPh sb="182" eb="183">
      <t>メイ</t>
    </rPh>
    <rPh sb="189" eb="190">
      <t>カナラ</t>
    </rPh>
    <rPh sb="194" eb="195">
      <t>メイ</t>
    </rPh>
    <rPh sb="201" eb="202">
      <t>イ</t>
    </rPh>
    <rPh sb="213" eb="214">
      <t>メイ</t>
    </rPh>
    <rPh sb="215" eb="216">
      <t>タ</t>
    </rPh>
    <rPh sb="220" eb="222">
      <t>クベツ</t>
    </rPh>
    <rPh sb="225" eb="227">
      <t>カンリャク</t>
    </rPh>
    <rPh sb="232" eb="234">
      <t>ケッコウ</t>
    </rPh>
    <rPh sb="240" eb="244">
      <t>タイカイゼンパン</t>
    </rPh>
    <rPh sb="249" eb="250">
      <t>ト</t>
    </rPh>
    <rPh sb="251" eb="252">
      <t>ア</t>
    </rPh>
    <rPh sb="254" eb="255">
      <t>サキ</t>
    </rPh>
    <rPh sb="271" eb="273">
      <t>ハマダ</t>
    </rPh>
    <rPh sb="279" eb="282">
      <t>モウシコミショ</t>
    </rPh>
    <rPh sb="283" eb="285">
      <t>ニュウリョク</t>
    </rPh>
    <rPh sb="285" eb="287">
      <t>ホウホウ</t>
    </rPh>
    <rPh sb="288" eb="289">
      <t>カン</t>
    </rPh>
    <rPh sb="291" eb="292">
      <t>トアサキマキモト</t>
    </rPh>
    <phoneticPr fontId="3"/>
  </si>
  <si>
    <t>令和6年度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</si>
</sst>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m/d;@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rgb="FFFF0000"/>
      <name val="HGP創英角ﾎﾟｯﾌﾟ体"/>
      <family val="3"/>
      <charset val="128"/>
    </font>
    <font>
      <b/>
      <sz val="12"/>
      <color rgb="FFFF000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8"/>
      <color rgb="FFFF0000"/>
      <name val="HGP創英角ﾎﾟｯﾌﾟ体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sz val="12"/>
      <color rgb="FFFF0000"/>
      <name val="HGP創英角ﾎﾟｯﾌﾟ体"/>
      <family val="3"/>
      <charset val="128"/>
    </font>
    <font>
      <sz val="14"/>
      <color rgb="FF00B050"/>
      <name val="HGP創英角ﾎﾟｯﾌﾟ体"/>
      <family val="3"/>
      <charset val="128"/>
    </font>
    <font>
      <sz val="12"/>
      <color rgb="FF00B050"/>
      <name val="HGP創英角ﾎﾟｯﾌﾟ体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6"/>
      <color rgb="FF00B050"/>
      <name val="HGP創英角ﾎﾟｯﾌﾟ体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11"/>
      <color rgb="FF0070C0"/>
      <name val="HG明朝B"/>
      <family val="1"/>
      <charset val="128"/>
    </font>
    <font>
      <sz val="11"/>
      <color rgb="FFFF0000"/>
      <name val="HG明朝B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readingOrder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4" borderId="0" xfId="0" applyFont="1" applyFill="1" applyProtection="1">
      <alignment vertical="center"/>
      <protection locked="0"/>
    </xf>
    <xf numFmtId="0" fontId="13" fillId="0" borderId="0" xfId="0" applyFont="1">
      <alignment vertical="center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 shrinkToFi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0" xfId="0" applyFont="1" applyFill="1" applyAlignment="1">
      <alignment vertical="center" shrinkToFit="1"/>
    </xf>
    <xf numFmtId="0" fontId="12" fillId="4" borderId="0" xfId="0" applyFont="1" applyFill="1" applyProtection="1">
      <alignment vertical="center"/>
      <protection hidden="1"/>
    </xf>
    <xf numFmtId="0" fontId="14" fillId="4" borderId="0" xfId="0" applyFont="1" applyFill="1" applyAlignment="1" applyProtection="1">
      <alignment horizontal="center" vertical="center"/>
      <protection locked="0"/>
    </xf>
    <xf numFmtId="0" fontId="35" fillId="3" borderId="11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36" fillId="0" borderId="0" xfId="0" applyFont="1">
      <alignment vertical="center"/>
    </xf>
    <xf numFmtId="0" fontId="0" fillId="4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4" fillId="3" borderId="16" xfId="0" applyFont="1" applyFill="1" applyBorder="1" applyAlignment="1" applyProtection="1">
      <alignment horizontal="left" vertical="center"/>
      <protection hidden="1"/>
    </xf>
    <xf numFmtId="0" fontId="27" fillId="3" borderId="18" xfId="0" applyFont="1" applyFill="1" applyBorder="1" applyAlignment="1" applyProtection="1">
      <alignment horizontal="center" vertical="center"/>
      <protection hidden="1"/>
    </xf>
    <xf numFmtId="0" fontId="24" fillId="3" borderId="19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>
      <alignment vertical="center"/>
    </xf>
    <xf numFmtId="0" fontId="16" fillId="4" borderId="0" xfId="0" applyFont="1" applyFill="1" applyProtection="1">
      <alignment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>
      <alignment horizontal="center" vertical="center" wrapText="1"/>
    </xf>
    <xf numFmtId="0" fontId="38" fillId="4" borderId="0" xfId="0" applyFont="1" applyFill="1" applyProtection="1">
      <alignment vertical="center"/>
      <protection hidden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2" borderId="6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38" fillId="0" borderId="0" xfId="0" applyFont="1" applyProtection="1">
      <alignment vertical="center"/>
      <protection hidden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5" fillId="4" borderId="0" xfId="0" applyFont="1" applyFill="1" applyAlignment="1">
      <alignment vertical="center" wrapText="1"/>
    </xf>
    <xf numFmtId="0" fontId="46" fillId="4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4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0" fontId="47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48" fillId="4" borderId="0" xfId="0" applyFont="1" applyFill="1" applyAlignment="1">
      <alignment vertical="center" wrapText="1"/>
    </xf>
    <xf numFmtId="0" fontId="49" fillId="4" borderId="0" xfId="0" applyFont="1" applyFill="1">
      <alignment vertical="center"/>
    </xf>
    <xf numFmtId="0" fontId="49" fillId="0" borderId="0" xfId="0" applyFont="1">
      <alignment vertical="center"/>
    </xf>
    <xf numFmtId="0" fontId="19" fillId="4" borderId="0" xfId="0" applyFont="1" applyFill="1" applyAlignment="1">
      <alignment horizontal="left" vertical="center" readingOrder="1"/>
    </xf>
    <xf numFmtId="0" fontId="54" fillId="4" borderId="0" xfId="0" applyFont="1" applyFill="1" applyAlignment="1" applyProtection="1">
      <alignment vertical="center" wrapText="1"/>
      <protection hidden="1"/>
    </xf>
    <xf numFmtId="0" fontId="40" fillId="0" borderId="0" xfId="0" applyFont="1" applyAlignment="1">
      <alignment horizontal="center" vertical="center" shrinkToFit="1"/>
    </xf>
    <xf numFmtId="0" fontId="29" fillId="3" borderId="1" xfId="0" applyFont="1" applyFill="1" applyBorder="1" applyAlignment="1" applyProtection="1">
      <alignment horizontal="centerContinuous" vertical="center" shrinkToFit="1"/>
      <protection hidden="1"/>
    </xf>
    <xf numFmtId="0" fontId="29" fillId="3" borderId="2" xfId="0" applyFont="1" applyFill="1" applyBorder="1" applyAlignment="1" applyProtection="1">
      <alignment horizontal="centerContinuous" vertical="center" shrinkToFit="1"/>
      <protection hidden="1"/>
    </xf>
    <xf numFmtId="0" fontId="29" fillId="3" borderId="3" xfId="0" applyFont="1" applyFill="1" applyBorder="1" applyAlignment="1" applyProtection="1">
      <alignment horizontal="centerContinuous" vertical="center" shrinkToFit="1"/>
      <protection hidden="1"/>
    </xf>
    <xf numFmtId="176" fontId="29" fillId="3" borderId="1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2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3" xfId="1" applyNumberFormat="1" applyFont="1" applyFill="1" applyBorder="1" applyAlignment="1" applyProtection="1">
      <alignment horizontal="centerContinuous" vertical="center"/>
      <protection hidden="1"/>
    </xf>
    <xf numFmtId="0" fontId="39" fillId="8" borderId="0" xfId="0" applyFont="1" applyFill="1">
      <alignment vertical="center"/>
    </xf>
    <xf numFmtId="0" fontId="56" fillId="8" borderId="0" xfId="0" applyFont="1" applyFill="1" applyAlignment="1" applyProtection="1">
      <alignment horizontal="centerContinuous" vertical="center"/>
      <protection locked="0"/>
    </xf>
    <xf numFmtId="0" fontId="56" fillId="8" borderId="0" xfId="0" applyFont="1" applyFill="1" applyAlignment="1">
      <alignment horizontal="centerContinuous" vertical="center"/>
    </xf>
    <xf numFmtId="0" fontId="57" fillId="0" borderId="0" xfId="0" applyFont="1" applyAlignment="1">
      <alignment horizontal="center" vertical="center"/>
    </xf>
    <xf numFmtId="38" fontId="57" fillId="0" borderId="0" xfId="1" applyFont="1" applyFill="1" applyAlignment="1">
      <alignment horizontal="center" vertical="center"/>
    </xf>
    <xf numFmtId="0" fontId="40" fillId="8" borderId="0" xfId="0" applyFont="1" applyFill="1" applyAlignment="1">
      <alignment horizontal="center" vertical="center" shrinkToFit="1"/>
    </xf>
    <xf numFmtId="0" fontId="40" fillId="7" borderId="0" xfId="0" applyFont="1" applyFill="1" applyAlignment="1">
      <alignment horizontal="center" vertical="center" shrinkToFit="1"/>
    </xf>
    <xf numFmtId="0" fontId="58" fillId="6" borderId="0" xfId="0" applyFont="1" applyFill="1" applyAlignment="1">
      <alignment horizontal="center" vertical="center" shrinkToFit="1"/>
    </xf>
    <xf numFmtId="0" fontId="55" fillId="8" borderId="0" xfId="0" applyFont="1" applyFill="1" applyAlignment="1" applyProtection="1">
      <alignment horizontal="centerContinuous" vertical="center"/>
      <protection locked="0"/>
    </xf>
    <xf numFmtId="0" fontId="11" fillId="0" borderId="0" xfId="0" applyFont="1">
      <alignment vertical="center"/>
    </xf>
    <xf numFmtId="0" fontId="53" fillId="0" borderId="0" xfId="0" applyFont="1">
      <alignment vertical="center"/>
    </xf>
    <xf numFmtId="38" fontId="53" fillId="0" borderId="0" xfId="0" applyNumberFormat="1" applyFont="1" applyAlignment="1" applyProtection="1">
      <alignment horizontal="center" vertical="center"/>
      <protection hidden="1"/>
    </xf>
    <xf numFmtId="38" fontId="53" fillId="0" borderId="0" xfId="0" applyNumberFormat="1" applyFont="1">
      <alignment vertical="center"/>
    </xf>
    <xf numFmtId="0" fontId="40" fillId="9" borderId="0" xfId="0" applyFont="1" applyFill="1" applyAlignment="1">
      <alignment horizontal="center" vertical="center" shrinkToFit="1"/>
    </xf>
    <xf numFmtId="0" fontId="52" fillId="4" borderId="0" xfId="0" applyFont="1" applyFill="1" applyAlignment="1" applyProtection="1">
      <alignment horizontal="center" vertical="center" wrapText="1"/>
      <protection hidden="1"/>
    </xf>
    <xf numFmtId="0" fontId="50" fillId="4" borderId="0" xfId="0" applyFont="1" applyFill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51" fillId="0" borderId="0" xfId="0" applyFont="1" applyAlignment="1" applyProtection="1">
      <alignment horizontal="center" vertical="center" wrapText="1"/>
      <protection hidden="1"/>
    </xf>
    <xf numFmtId="0" fontId="51" fillId="4" borderId="0" xfId="0" applyFont="1" applyFill="1" applyAlignment="1" applyProtection="1">
      <alignment horizontal="center" vertical="center" wrapText="1"/>
      <protection hidden="1"/>
    </xf>
    <xf numFmtId="0" fontId="37" fillId="4" borderId="0" xfId="0" applyFont="1" applyFill="1" applyAlignment="1" applyProtection="1">
      <alignment horizontal="center" vertical="center" wrapText="1"/>
      <protection hidden="1"/>
    </xf>
    <xf numFmtId="0" fontId="22" fillId="8" borderId="1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3" xfId="0" applyFont="1" applyFill="1" applyBorder="1" applyAlignment="1" applyProtection="1">
      <alignment horizontal="center" vertical="center" shrinkToFit="1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34" fillId="0" borderId="3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 shrinkToFit="1"/>
    </xf>
    <xf numFmtId="0" fontId="33" fillId="0" borderId="2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 applyProtection="1">
      <alignment horizontal="center" vertical="center"/>
      <protection hidden="1"/>
    </xf>
    <xf numFmtId="176" fontId="27" fillId="3" borderId="2" xfId="0" applyNumberFormat="1" applyFont="1" applyFill="1" applyBorder="1" applyAlignment="1" applyProtection="1">
      <alignment horizontal="center" vertical="center"/>
      <protection hidden="1"/>
    </xf>
    <xf numFmtId="176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6" borderId="6" xfId="0" applyFont="1" applyFill="1" applyBorder="1" applyAlignment="1">
      <alignment horizontal="center" vertical="center"/>
    </xf>
    <xf numFmtId="0" fontId="61" fillId="9" borderId="0" xfId="0" applyFont="1" applyFill="1" applyAlignment="1">
      <alignment horizontal="centerContinuous" vertical="center"/>
    </xf>
    <xf numFmtId="0" fontId="0" fillId="9" borderId="0" xfId="0" applyFill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</xdr:row>
      <xdr:rowOff>44450</xdr:rowOff>
    </xdr:from>
    <xdr:to>
      <xdr:col>13</xdr:col>
      <xdr:colOff>850900</xdr:colOff>
      <xdr:row>5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9B3F7D53-4D8C-4096-A7A4-FDA1454E2AA6}"/>
            </a:ext>
          </a:extLst>
        </xdr:cNvPr>
        <xdr:cNvSpPr/>
      </xdr:nvSpPr>
      <xdr:spPr>
        <a:xfrm>
          <a:off x="6356350" y="1085850"/>
          <a:ext cx="679450" cy="2286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114300</xdr:rowOff>
    </xdr:from>
    <xdr:to>
      <xdr:col>8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19</xdr:row>
      <xdr:rowOff>133350</xdr:rowOff>
    </xdr:from>
    <xdr:to>
      <xdr:col>8</xdr:col>
      <xdr:colOff>428625</xdr:colOff>
      <xdr:row>19</xdr:row>
      <xdr:rowOff>342900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9A8EDE1F-9237-49C3-BA00-608B92F5D18D}"/>
            </a:ext>
          </a:extLst>
        </xdr:cNvPr>
        <xdr:cNvSpPr/>
      </xdr:nvSpPr>
      <xdr:spPr>
        <a:xfrm>
          <a:off x="6203950" y="857250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T58"/>
  <sheetViews>
    <sheetView showGridLines="0" tabSelected="1" topLeftCell="A4" zoomScaleNormal="100" workbookViewId="0">
      <selection activeCell="D6" sqref="D6:L6"/>
    </sheetView>
  </sheetViews>
  <sheetFormatPr defaultRowHeight="23.25" customHeight="1" x14ac:dyDescent="0.2"/>
  <cols>
    <col min="1" max="1" width="1.453125" customWidth="1"/>
    <col min="2" max="2" width="4" customWidth="1"/>
    <col min="3" max="4" width="9.36328125" customWidth="1"/>
    <col min="5" max="6" width="8.90625" customWidth="1"/>
    <col min="7" max="7" width="5.6328125" customWidth="1"/>
    <col min="8" max="8" width="7.6328125" customWidth="1"/>
    <col min="9" max="9" width="5.81640625" customWidth="1"/>
    <col min="10" max="10" width="7.6328125" customWidth="1"/>
    <col min="11" max="11" width="5.81640625" customWidth="1"/>
    <col min="12" max="12" width="10.6328125" customWidth="1"/>
    <col min="13" max="13" width="1.54296875" customWidth="1"/>
    <col min="14" max="14" width="13.1796875" style="42" customWidth="1"/>
    <col min="21" max="21" width="9"/>
    <col min="22" max="22" width="9" style="42"/>
    <col min="23" max="26" width="9" style="41"/>
    <col min="27" max="28" width="11.453125" style="41" customWidth="1"/>
    <col min="29" max="31" width="10.90625" style="41" customWidth="1"/>
    <col min="32" max="32" width="5.08984375" style="41" customWidth="1"/>
    <col min="33" max="35" width="10.90625" style="41" customWidth="1"/>
    <col min="36" max="40" width="9" style="41"/>
    <col min="41" max="45" width="9" style="6"/>
    <col min="46" max="46" width="8.81640625" style="6"/>
  </cols>
  <sheetData>
    <row r="1" spans="2:46" ht="22.5" customHeight="1" x14ac:dyDescent="0.2">
      <c r="B1" s="119" t="s">
        <v>50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N1" s="41"/>
      <c r="O1" s="6"/>
      <c r="P1" s="6"/>
      <c r="Q1" s="6"/>
      <c r="R1" s="6"/>
      <c r="S1" s="6"/>
      <c r="T1" s="6"/>
    </row>
    <row r="2" spans="2:46" ht="15" customHeight="1" x14ac:dyDescent="0.2">
      <c r="L2" s="20"/>
      <c r="O2" s="6"/>
      <c r="Q2" s="6"/>
      <c r="R2" s="6"/>
      <c r="S2" s="6"/>
      <c r="T2" s="6"/>
    </row>
    <row r="3" spans="2:46" ht="22.5" customHeight="1" x14ac:dyDescent="0.2">
      <c r="C3" s="180" t="s">
        <v>133</v>
      </c>
      <c r="D3" s="181"/>
      <c r="F3" s="134" t="s">
        <v>48</v>
      </c>
      <c r="G3" s="135"/>
      <c r="J3" s="6"/>
      <c r="K3" s="42"/>
      <c r="L3" s="6"/>
      <c r="M3" s="6"/>
      <c r="N3" s="6"/>
      <c r="O3" s="6"/>
      <c r="P3" s="6"/>
      <c r="Q3" s="6"/>
      <c r="S3" s="42"/>
      <c r="T3" s="41"/>
      <c r="U3" s="41"/>
      <c r="V3" s="41"/>
      <c r="AL3" s="6"/>
      <c r="AM3" s="6"/>
      <c r="AN3" s="6"/>
      <c r="AR3"/>
      <c r="AS3"/>
      <c r="AT3"/>
    </row>
    <row r="4" spans="2:46" ht="11.25" customHeight="1" x14ac:dyDescent="0.2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O4" s="6"/>
      <c r="Q4" s="6"/>
      <c r="R4" s="6"/>
      <c r="S4" s="6"/>
      <c r="T4" s="6"/>
      <c r="AA4" s="34" t="s">
        <v>17</v>
      </c>
      <c r="AB4" s="34" t="s">
        <v>18</v>
      </c>
      <c r="AC4" s="34" t="s">
        <v>57</v>
      </c>
      <c r="AD4" s="34" t="s">
        <v>58</v>
      </c>
      <c r="AE4" s="34" t="s">
        <v>59</v>
      </c>
      <c r="AF4" s="34"/>
      <c r="AG4" s="34" t="s">
        <v>60</v>
      </c>
      <c r="AH4" s="34" t="s">
        <v>62</v>
      </c>
      <c r="AI4" s="34" t="s">
        <v>61</v>
      </c>
      <c r="AJ4" s="34"/>
      <c r="AK4" s="34"/>
      <c r="AL4" s="34"/>
    </row>
    <row r="5" spans="2:46" ht="11.25" customHeight="1" x14ac:dyDescent="0.2">
      <c r="R5" s="6"/>
      <c r="S5" s="6"/>
      <c r="T5" s="6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46"/>
    </row>
    <row r="6" spans="2:46" ht="22.5" customHeight="1" x14ac:dyDescent="0.2">
      <c r="B6" s="120" t="s">
        <v>0</v>
      </c>
      <c r="C6" s="121"/>
      <c r="D6" s="129"/>
      <c r="E6" s="130"/>
      <c r="F6" s="130"/>
      <c r="G6" s="130"/>
      <c r="H6" s="130"/>
      <c r="I6" s="130"/>
      <c r="J6" s="130"/>
      <c r="K6" s="130"/>
      <c r="L6" s="131"/>
      <c r="O6" s="18" t="s">
        <v>70</v>
      </c>
      <c r="Q6" s="6"/>
      <c r="R6" s="6"/>
      <c r="S6" s="6"/>
      <c r="T6" s="6"/>
      <c r="AA6" s="34" t="s">
        <v>57</v>
      </c>
      <c r="AB6" s="34" t="s">
        <v>60</v>
      </c>
      <c r="AC6" s="34">
        <v>601</v>
      </c>
      <c r="AD6" s="34">
        <v>501</v>
      </c>
      <c r="AE6" s="34">
        <v>401</v>
      </c>
      <c r="AF6" s="34"/>
      <c r="AG6" s="34">
        <v>601</v>
      </c>
      <c r="AH6" s="34">
        <v>501</v>
      </c>
      <c r="AI6" s="34">
        <v>401</v>
      </c>
      <c r="AJ6" s="34"/>
      <c r="AK6" s="34"/>
      <c r="AL6" s="34"/>
    </row>
    <row r="7" spans="2:46" ht="22.5" customHeight="1" x14ac:dyDescent="0.2">
      <c r="B7" s="123" t="s">
        <v>2</v>
      </c>
      <c r="C7" s="125" t="s">
        <v>3</v>
      </c>
      <c r="D7" s="126"/>
      <c r="E7" s="58" t="s">
        <v>26</v>
      </c>
      <c r="F7" s="57"/>
      <c r="G7" s="127" t="s">
        <v>5</v>
      </c>
      <c r="H7" s="59" t="s">
        <v>28</v>
      </c>
      <c r="I7" s="60"/>
      <c r="J7" s="59" t="s">
        <v>66</v>
      </c>
      <c r="K7" s="60"/>
      <c r="L7" s="132" t="s">
        <v>7</v>
      </c>
      <c r="O7" s="6"/>
      <c r="Q7" s="6"/>
      <c r="R7" s="6"/>
      <c r="S7" s="6"/>
      <c r="T7" s="6"/>
      <c r="AA7" s="34" t="s">
        <v>58</v>
      </c>
      <c r="AB7" s="34" t="s">
        <v>62</v>
      </c>
      <c r="AC7" s="34">
        <v>602</v>
      </c>
      <c r="AD7" s="34">
        <v>502</v>
      </c>
      <c r="AE7" s="34">
        <v>402</v>
      </c>
      <c r="AF7" s="34"/>
      <c r="AG7" s="34">
        <v>602</v>
      </c>
      <c r="AH7" s="34">
        <v>502</v>
      </c>
      <c r="AI7" s="34">
        <v>402</v>
      </c>
      <c r="AJ7" s="34"/>
      <c r="AK7" s="34"/>
      <c r="AL7" s="34"/>
    </row>
    <row r="8" spans="2:46" ht="22.5" customHeight="1" x14ac:dyDescent="0.2">
      <c r="B8" s="124"/>
      <c r="C8" s="19" t="s">
        <v>63</v>
      </c>
      <c r="D8" s="19" t="s">
        <v>4</v>
      </c>
      <c r="E8" s="54" t="s">
        <v>64</v>
      </c>
      <c r="F8" s="56" t="s">
        <v>65</v>
      </c>
      <c r="G8" s="128"/>
      <c r="H8" s="11" t="s">
        <v>6</v>
      </c>
      <c r="I8" s="12" t="s">
        <v>29</v>
      </c>
      <c r="J8" s="11" t="s">
        <v>6</v>
      </c>
      <c r="K8" s="12" t="s">
        <v>29</v>
      </c>
      <c r="L8" s="133"/>
      <c r="O8" s="38" t="s">
        <v>33</v>
      </c>
      <c r="P8" s="92" t="s">
        <v>51</v>
      </c>
      <c r="Q8" s="71"/>
      <c r="R8" s="71"/>
      <c r="S8" s="72"/>
      <c r="T8" s="72"/>
      <c r="AA8" s="34" t="s">
        <v>59</v>
      </c>
      <c r="AB8" s="34" t="s">
        <v>61</v>
      </c>
      <c r="AC8" s="34">
        <v>603</v>
      </c>
      <c r="AD8" s="34">
        <v>503</v>
      </c>
      <c r="AE8" s="34">
        <v>403</v>
      </c>
      <c r="AF8" s="34"/>
      <c r="AG8" s="34">
        <v>603</v>
      </c>
      <c r="AH8" s="34">
        <v>503</v>
      </c>
      <c r="AI8" s="34">
        <v>403</v>
      </c>
      <c r="AJ8" s="34"/>
      <c r="AK8" s="34"/>
      <c r="AL8" s="34"/>
    </row>
    <row r="9" spans="2:46" ht="21" customHeight="1" x14ac:dyDescent="0.2">
      <c r="B9" s="4" t="s">
        <v>73</v>
      </c>
      <c r="C9" s="73" t="s">
        <v>94</v>
      </c>
      <c r="D9" s="73" t="s">
        <v>86</v>
      </c>
      <c r="E9" s="3" t="s">
        <v>95</v>
      </c>
      <c r="F9" s="3" t="s">
        <v>96</v>
      </c>
      <c r="G9" s="4">
        <v>6</v>
      </c>
      <c r="H9" s="79" t="s">
        <v>57</v>
      </c>
      <c r="I9" s="75">
        <v>601</v>
      </c>
      <c r="J9" s="76"/>
      <c r="K9" s="75"/>
      <c r="L9" s="77"/>
      <c r="O9" s="38" t="s">
        <v>33</v>
      </c>
      <c r="P9" s="92" t="s">
        <v>52</v>
      </c>
      <c r="Q9" s="89"/>
      <c r="R9" s="89"/>
      <c r="S9" s="90"/>
      <c r="T9" s="90"/>
      <c r="U9" s="91"/>
      <c r="AA9" s="34"/>
      <c r="AB9" s="34"/>
      <c r="AC9" s="34">
        <v>604</v>
      </c>
      <c r="AD9" s="34">
        <v>504</v>
      </c>
      <c r="AE9" s="34">
        <v>404</v>
      </c>
      <c r="AF9" s="34"/>
      <c r="AG9" s="34">
        <v>604</v>
      </c>
      <c r="AH9" s="34">
        <v>504</v>
      </c>
      <c r="AI9" s="34">
        <v>404</v>
      </c>
      <c r="AJ9" s="34"/>
      <c r="AK9" s="34"/>
      <c r="AL9" s="34"/>
    </row>
    <row r="10" spans="2:46" ht="21" customHeight="1" x14ac:dyDescent="0.2">
      <c r="B10" s="4" t="s">
        <v>74</v>
      </c>
      <c r="C10" s="73" t="s">
        <v>91</v>
      </c>
      <c r="D10" s="73" t="s">
        <v>85</v>
      </c>
      <c r="E10" s="3" t="s">
        <v>92</v>
      </c>
      <c r="F10" s="3" t="s">
        <v>93</v>
      </c>
      <c r="G10" s="4">
        <v>5</v>
      </c>
      <c r="H10" s="79" t="s">
        <v>57</v>
      </c>
      <c r="I10" s="75">
        <v>601</v>
      </c>
      <c r="J10" s="76"/>
      <c r="K10" s="75"/>
      <c r="L10" s="77"/>
      <c r="O10" s="38"/>
      <c r="P10" s="92"/>
      <c r="Q10" s="89"/>
      <c r="R10" s="89"/>
      <c r="S10" s="90"/>
      <c r="T10" s="90"/>
      <c r="U10" s="91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2:46" ht="21" customHeight="1" x14ac:dyDescent="0.2">
      <c r="B11" s="4" t="s">
        <v>75</v>
      </c>
      <c r="C11" s="73" t="s">
        <v>97</v>
      </c>
      <c r="D11" s="73" t="s">
        <v>87</v>
      </c>
      <c r="E11" s="3" t="s">
        <v>98</v>
      </c>
      <c r="F11" s="3" t="s">
        <v>99</v>
      </c>
      <c r="G11" s="4">
        <v>4</v>
      </c>
      <c r="H11" s="86" t="s">
        <v>59</v>
      </c>
      <c r="I11" s="75">
        <v>401</v>
      </c>
      <c r="J11" s="76"/>
      <c r="K11" s="75"/>
      <c r="L11" s="78"/>
      <c r="N11" s="117" t="str">
        <f>IF(集計用!$U$42&gt;0,"ランク入力漏れがあります","")</f>
        <v/>
      </c>
      <c r="O11" s="18" t="s">
        <v>32</v>
      </c>
      <c r="Q11" s="6"/>
      <c r="R11" s="6"/>
      <c r="S11" s="6"/>
      <c r="T11" s="6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2:46" ht="21" customHeight="1" x14ac:dyDescent="0.2">
      <c r="B12" s="4" t="s">
        <v>76</v>
      </c>
      <c r="C12" s="73" t="s">
        <v>100</v>
      </c>
      <c r="D12" s="73" t="s">
        <v>88</v>
      </c>
      <c r="E12" s="3" t="s">
        <v>101</v>
      </c>
      <c r="F12" s="3" t="s">
        <v>102</v>
      </c>
      <c r="G12" s="4">
        <v>4</v>
      </c>
      <c r="H12" s="86" t="s">
        <v>59</v>
      </c>
      <c r="I12" s="75">
        <v>401</v>
      </c>
      <c r="J12" s="76"/>
      <c r="K12" s="75"/>
      <c r="L12" s="78"/>
      <c r="N12" s="117"/>
      <c r="O12" s="6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2:46" ht="21" customHeight="1" x14ac:dyDescent="0.2">
      <c r="B13" s="4" t="s">
        <v>77</v>
      </c>
      <c r="C13" s="73" t="s">
        <v>103</v>
      </c>
      <c r="D13" s="73" t="s">
        <v>104</v>
      </c>
      <c r="E13" s="3" t="s">
        <v>105</v>
      </c>
      <c r="F13" s="3" t="s">
        <v>106</v>
      </c>
      <c r="G13" s="4">
        <v>4</v>
      </c>
      <c r="H13" s="74"/>
      <c r="I13" s="75"/>
      <c r="J13" s="79" t="s">
        <v>130</v>
      </c>
      <c r="K13" s="75">
        <v>501</v>
      </c>
      <c r="L13" s="78"/>
      <c r="N13" s="43"/>
      <c r="O13" s="37" t="s">
        <v>33</v>
      </c>
      <c r="P13" s="8" t="s">
        <v>71</v>
      </c>
      <c r="Q13" s="6"/>
      <c r="R13" s="6"/>
      <c r="S13" s="6"/>
      <c r="T13" s="6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2:46" ht="21" customHeight="1" x14ac:dyDescent="0.2">
      <c r="B14" s="4" t="s">
        <v>78</v>
      </c>
      <c r="C14" s="73" t="s">
        <v>107</v>
      </c>
      <c r="D14" s="73" t="s">
        <v>89</v>
      </c>
      <c r="E14" s="3" t="s">
        <v>108</v>
      </c>
      <c r="F14" s="3" t="s">
        <v>109</v>
      </c>
      <c r="G14" s="4">
        <v>2</v>
      </c>
      <c r="H14" s="74"/>
      <c r="I14" s="75"/>
      <c r="J14" s="79" t="s">
        <v>131</v>
      </c>
      <c r="K14" s="75">
        <v>502</v>
      </c>
      <c r="L14" s="78"/>
      <c r="N14" s="115" t="str">
        <f>IF(集計用!$T$40=0,"","ダブルスの入力に不備"&amp;CHAR(10)&amp;"ペアは同じ番号を入力")</f>
        <v/>
      </c>
      <c r="O14" s="37"/>
      <c r="P14" s="8" t="s">
        <v>72</v>
      </c>
      <c r="Q14" s="6"/>
      <c r="R14" s="14"/>
      <c r="S14" s="6"/>
      <c r="T14" s="6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2:46" ht="21" customHeight="1" x14ac:dyDescent="0.2">
      <c r="B15" s="4">
        <v>1</v>
      </c>
      <c r="C15" s="61"/>
      <c r="D15" s="61"/>
      <c r="E15" s="62"/>
      <c r="F15" s="62"/>
      <c r="G15" s="17"/>
      <c r="H15" s="36"/>
      <c r="I15" s="9"/>
      <c r="J15" s="36"/>
      <c r="K15" s="9"/>
      <c r="L15" s="1"/>
      <c r="N15" s="115"/>
      <c r="O15" s="38" t="s">
        <v>33</v>
      </c>
      <c r="P15" s="7" t="s">
        <v>14</v>
      </c>
      <c r="Q15" s="14"/>
      <c r="R15" s="14"/>
      <c r="S15" s="14"/>
      <c r="T15" s="6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2:46" ht="21" customHeight="1" x14ac:dyDescent="0.2">
      <c r="B16" s="3">
        <v>2</v>
      </c>
      <c r="C16" s="61"/>
      <c r="D16" s="61"/>
      <c r="E16" s="62"/>
      <c r="F16" s="62"/>
      <c r="G16" s="17"/>
      <c r="H16" s="36"/>
      <c r="I16" s="9"/>
      <c r="J16" s="36"/>
      <c r="K16" s="9"/>
      <c r="L16" s="1"/>
      <c r="N16" s="115"/>
      <c r="O16" s="38" t="s">
        <v>33</v>
      </c>
      <c r="P16" s="7" t="s">
        <v>16</v>
      </c>
      <c r="Q16" s="6"/>
      <c r="R16" s="6"/>
      <c r="S16" s="6"/>
      <c r="T16" s="6"/>
    </row>
    <row r="17" spans="2:20" ht="21" customHeight="1" x14ac:dyDescent="0.2">
      <c r="B17" s="3">
        <v>3</v>
      </c>
      <c r="C17" s="61"/>
      <c r="D17" s="61"/>
      <c r="E17" s="62"/>
      <c r="F17" s="62"/>
      <c r="G17" s="17"/>
      <c r="H17" s="36"/>
      <c r="I17" s="9"/>
      <c r="J17" s="36"/>
      <c r="K17" s="9"/>
      <c r="L17" s="1"/>
      <c r="N17" s="115"/>
      <c r="O17" s="37" t="s">
        <v>33</v>
      </c>
      <c r="P17" s="40" t="s">
        <v>56</v>
      </c>
      <c r="Q17" s="6"/>
      <c r="R17" s="6"/>
      <c r="S17" s="6"/>
      <c r="T17" s="6"/>
    </row>
    <row r="18" spans="2:20" ht="21" customHeight="1" x14ac:dyDescent="0.2">
      <c r="B18" s="2">
        <v>4</v>
      </c>
      <c r="C18" s="61"/>
      <c r="D18" s="61"/>
      <c r="E18" s="62"/>
      <c r="F18" s="62"/>
      <c r="G18" s="17"/>
      <c r="H18" s="36"/>
      <c r="I18" s="9"/>
      <c r="J18" s="36"/>
      <c r="K18" s="9"/>
      <c r="L18" s="1"/>
      <c r="N18" s="43"/>
      <c r="O18" s="38" t="s">
        <v>33</v>
      </c>
      <c r="P18" s="7" t="s">
        <v>31</v>
      </c>
      <c r="Q18" s="6"/>
      <c r="R18" s="6"/>
      <c r="S18" s="6"/>
      <c r="T18" s="6"/>
    </row>
    <row r="19" spans="2:20" ht="21" customHeight="1" x14ac:dyDescent="0.2">
      <c r="B19" s="3">
        <v>5</v>
      </c>
      <c r="C19" s="61"/>
      <c r="D19" s="61"/>
      <c r="E19" s="62"/>
      <c r="F19" s="62"/>
      <c r="G19" s="17"/>
      <c r="H19" s="36"/>
      <c r="I19" s="9"/>
      <c r="J19" s="36"/>
      <c r="K19" s="9"/>
      <c r="L19" s="1"/>
      <c r="N19" s="116" t="str">
        <f>IF(集計用!$V$40=0,"","シングルスの入力不備"&amp;CHAR(10)&amp;"番号の重複")</f>
        <v/>
      </c>
      <c r="O19" s="38"/>
      <c r="P19" s="7"/>
      <c r="Q19" s="6"/>
      <c r="R19" s="6"/>
      <c r="S19" s="6"/>
      <c r="T19" s="6"/>
    </row>
    <row r="20" spans="2:20" ht="21" customHeight="1" x14ac:dyDescent="0.2">
      <c r="B20" s="3">
        <v>6</v>
      </c>
      <c r="C20" s="61"/>
      <c r="D20" s="61"/>
      <c r="E20" s="62"/>
      <c r="F20" s="62"/>
      <c r="G20" s="17"/>
      <c r="H20" s="36"/>
      <c r="I20" s="9"/>
      <c r="J20" s="36"/>
      <c r="K20" s="9"/>
      <c r="L20" s="1"/>
      <c r="N20" s="116"/>
      <c r="O20" s="38"/>
      <c r="P20" s="7"/>
      <c r="Q20" s="6"/>
      <c r="R20" s="6"/>
      <c r="S20" s="6"/>
      <c r="T20" s="6"/>
    </row>
    <row r="21" spans="2:20" ht="21" customHeight="1" x14ac:dyDescent="0.2">
      <c r="B21" s="2">
        <v>7</v>
      </c>
      <c r="C21" s="61"/>
      <c r="D21" s="61"/>
      <c r="E21" s="62"/>
      <c r="F21" s="62"/>
      <c r="G21" s="17"/>
      <c r="H21" s="36"/>
      <c r="I21" s="9"/>
      <c r="J21" s="36"/>
      <c r="K21" s="9"/>
      <c r="L21" s="1"/>
      <c r="N21" s="116"/>
      <c r="O21" s="14"/>
      <c r="P21" s="13"/>
    </row>
    <row r="22" spans="2:20" ht="21" customHeight="1" x14ac:dyDescent="0.2">
      <c r="B22" s="2">
        <v>8</v>
      </c>
      <c r="C22" s="61"/>
      <c r="D22" s="61"/>
      <c r="E22" s="62"/>
      <c r="F22" s="62"/>
      <c r="G22" s="17"/>
      <c r="H22" s="36"/>
      <c r="I22" s="9"/>
      <c r="J22" s="36"/>
      <c r="K22" s="9"/>
      <c r="L22" s="1"/>
      <c r="N22" s="43"/>
      <c r="O22" s="14"/>
    </row>
    <row r="23" spans="2:20" ht="21" customHeight="1" x14ac:dyDescent="0.2">
      <c r="B23" s="3">
        <v>9</v>
      </c>
      <c r="C23" s="61"/>
      <c r="D23" s="61"/>
      <c r="E23" s="62"/>
      <c r="F23" s="62"/>
      <c r="G23" s="17"/>
      <c r="H23" s="36"/>
      <c r="I23" s="9"/>
      <c r="J23" s="36"/>
      <c r="K23" s="9"/>
      <c r="L23" s="1"/>
      <c r="N23" s="118" t="str">
        <f>IF(集計用!$W$40&gt;=1,"単複が"&amp;CHAR(10)&amp;"重複入力","")</f>
        <v/>
      </c>
      <c r="O23" s="15"/>
      <c r="Q23" s="14"/>
      <c r="R23" s="14"/>
      <c r="S23" s="14"/>
      <c r="T23" s="6"/>
    </row>
    <row r="24" spans="2:20" ht="21" customHeight="1" x14ac:dyDescent="0.2">
      <c r="B24" s="3">
        <v>10</v>
      </c>
      <c r="C24" s="61"/>
      <c r="D24" s="61"/>
      <c r="E24" s="62"/>
      <c r="F24" s="62"/>
      <c r="G24" s="17"/>
      <c r="H24" s="36"/>
      <c r="I24" s="9"/>
      <c r="J24" s="36"/>
      <c r="K24" s="9"/>
      <c r="L24" s="1"/>
      <c r="N24" s="118"/>
      <c r="O24" s="15"/>
      <c r="P24" s="7"/>
      <c r="Q24" s="15"/>
      <c r="R24" s="15"/>
      <c r="S24" s="6"/>
      <c r="T24" s="6"/>
    </row>
    <row r="25" spans="2:20" ht="21" customHeight="1" x14ac:dyDescent="0.2">
      <c r="B25" s="2">
        <v>11</v>
      </c>
      <c r="C25" s="61"/>
      <c r="D25" s="61"/>
      <c r="E25" s="62"/>
      <c r="F25" s="62"/>
      <c r="G25" s="17"/>
      <c r="H25" s="36"/>
      <c r="I25" s="9"/>
      <c r="J25" s="36"/>
      <c r="K25" s="9"/>
      <c r="L25" s="1"/>
      <c r="N25" s="44"/>
      <c r="O25" s="6"/>
      <c r="Q25" s="15"/>
      <c r="R25" s="15"/>
      <c r="S25" s="6"/>
      <c r="T25" s="6"/>
    </row>
    <row r="26" spans="2:20" ht="21" customHeight="1" x14ac:dyDescent="0.2">
      <c r="B26" s="3">
        <v>12</v>
      </c>
      <c r="C26" s="61"/>
      <c r="D26" s="61"/>
      <c r="E26" s="62"/>
      <c r="F26" s="62"/>
      <c r="G26" s="17"/>
      <c r="H26" s="36"/>
      <c r="I26" s="9"/>
      <c r="J26" s="36"/>
      <c r="K26" s="9"/>
      <c r="L26" s="1"/>
      <c r="N26" s="43"/>
      <c r="O26" s="6"/>
      <c r="P26" s="6"/>
      <c r="Q26" s="6"/>
      <c r="R26" s="6"/>
      <c r="S26" s="6"/>
      <c r="T26" s="6"/>
    </row>
    <row r="27" spans="2:20" ht="21" customHeight="1" x14ac:dyDescent="0.2">
      <c r="B27" s="3">
        <v>13</v>
      </c>
      <c r="C27" s="61"/>
      <c r="D27" s="61"/>
      <c r="E27" s="62"/>
      <c r="F27" s="62"/>
      <c r="G27" s="17"/>
      <c r="H27" s="36"/>
      <c r="I27" s="9"/>
      <c r="J27" s="36"/>
      <c r="K27" s="9"/>
      <c r="L27" s="1"/>
      <c r="N27" s="43"/>
      <c r="O27" s="6"/>
      <c r="Q27" s="6"/>
      <c r="R27" s="6"/>
      <c r="S27" s="6"/>
      <c r="T27" s="6"/>
    </row>
    <row r="28" spans="2:20" ht="21" customHeight="1" x14ac:dyDescent="0.2">
      <c r="B28" s="2">
        <v>14</v>
      </c>
      <c r="C28" s="61"/>
      <c r="D28" s="61"/>
      <c r="E28" s="62"/>
      <c r="F28" s="62"/>
      <c r="G28" s="17"/>
      <c r="H28" s="36"/>
      <c r="I28" s="9"/>
      <c r="J28" s="36"/>
      <c r="K28" s="9"/>
      <c r="L28" s="1"/>
      <c r="N28" s="43"/>
      <c r="O28" s="6"/>
      <c r="P28" s="7"/>
      <c r="Q28" s="6"/>
      <c r="R28" s="6"/>
      <c r="S28" s="6"/>
      <c r="T28" s="6"/>
    </row>
    <row r="29" spans="2:20" ht="21" customHeight="1" x14ac:dyDescent="0.2">
      <c r="B29" s="2">
        <v>15</v>
      </c>
      <c r="C29" s="61"/>
      <c r="D29" s="61"/>
      <c r="E29" s="62"/>
      <c r="F29" s="62"/>
      <c r="G29" s="17"/>
      <c r="H29" s="36"/>
      <c r="I29" s="9"/>
      <c r="J29" s="36"/>
      <c r="K29" s="9"/>
      <c r="L29" s="1"/>
      <c r="N29" s="41"/>
      <c r="O29" s="6"/>
      <c r="P29" s="7"/>
      <c r="Q29" s="6"/>
      <c r="R29" s="6"/>
      <c r="S29" s="6"/>
      <c r="T29" s="6"/>
    </row>
    <row r="30" spans="2:20" ht="21" customHeight="1" x14ac:dyDescent="0.2">
      <c r="B30" s="3">
        <v>16</v>
      </c>
      <c r="C30" s="61"/>
      <c r="D30" s="61"/>
      <c r="E30" s="62"/>
      <c r="F30" s="62"/>
      <c r="G30" s="17"/>
      <c r="H30" s="36"/>
      <c r="I30" s="9"/>
      <c r="J30" s="36"/>
      <c r="K30" s="9"/>
      <c r="L30" s="1"/>
      <c r="N30" s="41"/>
      <c r="O30" s="6"/>
      <c r="P30" s="6"/>
      <c r="Q30" s="6"/>
      <c r="R30" s="6"/>
      <c r="S30" s="6"/>
      <c r="T30" s="6"/>
    </row>
    <row r="31" spans="2:20" ht="21" customHeight="1" x14ac:dyDescent="0.2">
      <c r="B31" s="3">
        <v>17</v>
      </c>
      <c r="C31" s="61"/>
      <c r="D31" s="61"/>
      <c r="E31" s="62"/>
      <c r="F31" s="62"/>
      <c r="G31" s="17"/>
      <c r="H31" s="36"/>
      <c r="I31" s="9"/>
      <c r="J31" s="36"/>
      <c r="K31" s="9"/>
      <c r="L31" s="1"/>
      <c r="N31" s="41"/>
      <c r="O31" s="6"/>
      <c r="P31" s="6"/>
      <c r="Q31" s="6"/>
      <c r="R31" s="6"/>
      <c r="S31" s="6"/>
      <c r="T31" s="6"/>
    </row>
    <row r="32" spans="2:20" ht="21" customHeight="1" x14ac:dyDescent="0.2">
      <c r="B32" s="2">
        <v>18</v>
      </c>
      <c r="C32" s="61"/>
      <c r="D32" s="61"/>
      <c r="E32" s="62"/>
      <c r="F32" s="62"/>
      <c r="G32" s="17"/>
      <c r="H32" s="36"/>
      <c r="I32" s="9"/>
      <c r="J32" s="36"/>
      <c r="K32" s="9"/>
      <c r="L32" s="1"/>
      <c r="N32" s="41"/>
      <c r="O32" s="6"/>
      <c r="P32" s="6"/>
      <c r="Q32" s="6"/>
      <c r="R32" s="6"/>
      <c r="S32" s="6"/>
      <c r="T32" s="6"/>
    </row>
    <row r="33" spans="1:40" ht="21" customHeight="1" x14ac:dyDescent="0.2">
      <c r="B33" s="3">
        <v>19</v>
      </c>
      <c r="C33" s="61"/>
      <c r="D33" s="61"/>
      <c r="E33" s="62"/>
      <c r="F33" s="62"/>
      <c r="G33" s="17"/>
      <c r="H33" s="36"/>
      <c r="I33" s="9"/>
      <c r="J33" s="36"/>
      <c r="K33" s="9"/>
      <c r="L33" s="1"/>
      <c r="N33" s="41"/>
      <c r="O33" s="6"/>
      <c r="P33" s="6"/>
      <c r="Q33" s="6"/>
      <c r="R33" s="6"/>
      <c r="S33" s="6"/>
      <c r="T33" s="6"/>
    </row>
    <row r="34" spans="1:40" ht="21" customHeight="1" x14ac:dyDescent="0.2">
      <c r="B34" s="3">
        <v>20</v>
      </c>
      <c r="C34" s="61"/>
      <c r="D34" s="61"/>
      <c r="E34" s="62"/>
      <c r="F34" s="62"/>
      <c r="G34" s="17"/>
      <c r="H34" s="36"/>
      <c r="I34" s="9"/>
      <c r="J34" s="36"/>
      <c r="K34" s="9"/>
      <c r="L34" s="1"/>
      <c r="N34" s="41"/>
      <c r="O34" s="6"/>
      <c r="P34" s="6"/>
      <c r="Q34" s="6"/>
      <c r="R34" s="6"/>
      <c r="S34" s="6"/>
      <c r="T34" s="6"/>
    </row>
    <row r="35" spans="1:40" ht="21" customHeight="1" x14ac:dyDescent="0.2">
      <c r="B35" s="3">
        <v>21</v>
      </c>
      <c r="C35" s="61"/>
      <c r="D35" s="61"/>
      <c r="E35" s="62"/>
      <c r="F35" s="62"/>
      <c r="G35" s="17"/>
      <c r="H35" s="36"/>
      <c r="I35" s="9"/>
      <c r="J35" s="36"/>
      <c r="K35" s="9"/>
      <c r="L35" s="1"/>
      <c r="N35" s="41"/>
      <c r="O35" s="6"/>
      <c r="P35" s="6"/>
      <c r="Q35" s="6"/>
      <c r="R35" s="6"/>
      <c r="S35" s="6"/>
      <c r="T35" s="6"/>
    </row>
    <row r="36" spans="1:40" ht="21" customHeight="1" x14ac:dyDescent="0.2">
      <c r="B36" s="3">
        <v>22</v>
      </c>
      <c r="C36" s="61"/>
      <c r="D36" s="61"/>
      <c r="E36" s="62"/>
      <c r="F36" s="62"/>
      <c r="G36" s="17"/>
      <c r="H36" s="36"/>
      <c r="I36" s="9"/>
      <c r="J36" s="36"/>
      <c r="K36" s="9"/>
      <c r="L36" s="1"/>
      <c r="N36" s="41"/>
      <c r="O36" s="6"/>
      <c r="P36" s="6"/>
      <c r="Q36" s="6"/>
      <c r="R36" s="6"/>
      <c r="S36" s="6"/>
      <c r="T36" s="6"/>
    </row>
    <row r="37" spans="1:40" ht="21" customHeight="1" x14ac:dyDescent="0.2">
      <c r="B37" s="3">
        <v>23</v>
      </c>
      <c r="C37" s="61"/>
      <c r="D37" s="61"/>
      <c r="E37" s="62"/>
      <c r="F37" s="62"/>
      <c r="G37" s="17"/>
      <c r="H37" s="36"/>
      <c r="I37" s="9"/>
      <c r="J37" s="36"/>
      <c r="K37" s="9"/>
      <c r="L37" s="1"/>
      <c r="N37" s="41"/>
      <c r="O37" s="6"/>
      <c r="P37" s="6"/>
      <c r="Q37" s="6"/>
      <c r="R37" s="6"/>
      <c r="S37" s="6"/>
      <c r="T37" s="6"/>
    </row>
    <row r="38" spans="1:40" ht="21" customHeight="1" x14ac:dyDescent="0.2">
      <c r="B38" s="3">
        <v>24</v>
      </c>
      <c r="C38" s="61"/>
      <c r="D38" s="61"/>
      <c r="E38" s="62"/>
      <c r="F38" s="62"/>
      <c r="G38" s="17"/>
      <c r="H38" s="36"/>
      <c r="I38" s="9"/>
      <c r="J38" s="36"/>
      <c r="K38" s="9"/>
      <c r="L38" s="1"/>
      <c r="N38" s="41"/>
      <c r="O38" s="6"/>
      <c r="P38" s="6"/>
      <c r="Q38" s="6"/>
      <c r="R38" s="6"/>
      <c r="S38" s="6"/>
      <c r="T38" s="6"/>
    </row>
    <row r="39" spans="1:40" ht="21" customHeight="1" x14ac:dyDescent="0.2">
      <c r="B39" s="3">
        <v>25</v>
      </c>
      <c r="C39" s="61"/>
      <c r="D39" s="61"/>
      <c r="E39" s="62"/>
      <c r="F39" s="62"/>
      <c r="G39" s="17"/>
      <c r="H39" s="36"/>
      <c r="I39" s="9"/>
      <c r="J39" s="36"/>
      <c r="K39" s="9"/>
      <c r="L39" s="1"/>
      <c r="N39" s="41"/>
      <c r="O39" s="6"/>
      <c r="P39" s="6"/>
      <c r="Q39" s="6"/>
      <c r="R39" s="6"/>
      <c r="S39" s="6"/>
      <c r="T39" s="6"/>
    </row>
    <row r="40" spans="1:40" ht="21" customHeight="1" x14ac:dyDescent="0.2">
      <c r="B40" s="3">
        <v>26</v>
      </c>
      <c r="C40" s="61"/>
      <c r="D40" s="61"/>
      <c r="E40" s="62"/>
      <c r="F40" s="62"/>
      <c r="G40" s="17"/>
      <c r="H40" s="36"/>
      <c r="I40" s="9"/>
      <c r="J40" s="36"/>
      <c r="K40" s="9"/>
      <c r="L40" s="1"/>
      <c r="N40" s="41"/>
      <c r="O40" s="6"/>
      <c r="P40" s="6"/>
      <c r="Q40" s="6"/>
      <c r="R40" s="6"/>
      <c r="S40" s="6"/>
      <c r="T40" s="6"/>
    </row>
    <row r="41" spans="1:40" ht="23.25" customHeight="1" x14ac:dyDescent="0.2">
      <c r="B41" s="3">
        <v>27</v>
      </c>
      <c r="C41" s="61"/>
      <c r="D41" s="61"/>
      <c r="E41" s="62"/>
      <c r="F41" s="62"/>
      <c r="G41" s="17"/>
      <c r="H41" s="36"/>
      <c r="I41" s="9"/>
      <c r="J41" s="36"/>
      <c r="K41" s="9"/>
      <c r="L41" s="1"/>
      <c r="N41" s="41"/>
      <c r="O41" s="6"/>
      <c r="P41" s="6"/>
      <c r="Q41" s="6"/>
      <c r="R41" s="6"/>
      <c r="S41" s="6"/>
      <c r="T41" s="6"/>
    </row>
    <row r="42" spans="1:40" s="6" customFormat="1" ht="23" customHeight="1" x14ac:dyDescent="0.2">
      <c r="A42" s="39"/>
      <c r="B42" s="3">
        <v>28</v>
      </c>
      <c r="C42" s="61"/>
      <c r="D42" s="61"/>
      <c r="E42" s="62"/>
      <c r="F42" s="62"/>
      <c r="G42" s="17"/>
      <c r="H42" s="36"/>
      <c r="I42" s="9"/>
      <c r="J42" s="36"/>
      <c r="K42" s="9"/>
      <c r="L42" s="1"/>
      <c r="M42" s="39"/>
      <c r="N42" s="41"/>
      <c r="U42"/>
      <c r="V42" s="42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</row>
    <row r="43" spans="1:40" s="6" customFormat="1" ht="23" customHeight="1" x14ac:dyDescent="0.2">
      <c r="A43" s="39"/>
      <c r="B43" s="3">
        <v>29</v>
      </c>
      <c r="C43" s="61"/>
      <c r="D43" s="61"/>
      <c r="E43" s="62"/>
      <c r="F43" s="62"/>
      <c r="G43" s="17"/>
      <c r="H43" s="36"/>
      <c r="I43" s="9"/>
      <c r="J43" s="36"/>
      <c r="K43" s="9"/>
      <c r="L43" s="1"/>
      <c r="M43" s="50"/>
      <c r="N43" s="41"/>
      <c r="U43"/>
      <c r="V43" s="42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</row>
    <row r="44" spans="1:40" s="6" customFormat="1" ht="23" customHeight="1" x14ac:dyDescent="0.2">
      <c r="A44" s="39"/>
      <c r="B44" s="3">
        <v>30</v>
      </c>
      <c r="C44" s="61"/>
      <c r="D44" s="61"/>
      <c r="E44" s="62"/>
      <c r="F44" s="62"/>
      <c r="G44" s="17"/>
      <c r="H44" s="36"/>
      <c r="I44" s="9"/>
      <c r="J44" s="36"/>
      <c r="K44" s="9"/>
      <c r="L44" s="1"/>
      <c r="M44" s="50"/>
      <c r="N44" s="41"/>
      <c r="U44"/>
      <c r="V44" s="42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</row>
    <row r="45" spans="1:40" s="6" customFormat="1" ht="35" customHeight="1" x14ac:dyDescent="0.2">
      <c r="A45" s="39"/>
      <c r="B45" s="80"/>
      <c r="C45" s="81"/>
      <c r="D45" s="81"/>
      <c r="E45" s="82"/>
      <c r="F45" s="82"/>
      <c r="G45" s="83"/>
      <c r="H45" s="84"/>
      <c r="I45" s="85"/>
      <c r="J45" s="84"/>
      <c r="K45" s="85"/>
      <c r="L45"/>
      <c r="M45" s="50"/>
      <c r="N45" s="42"/>
      <c r="U45"/>
      <c r="V45" s="42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</row>
    <row r="46" spans="1:40" s="6" customFormat="1" ht="23.25" customHeight="1" x14ac:dyDescent="0.2">
      <c r="A46" s="39"/>
      <c r="B46" s="39"/>
      <c r="C46" s="39"/>
      <c r="D46" s="51"/>
      <c r="E46" s="51"/>
      <c r="F46" s="51"/>
      <c r="G46" s="51"/>
      <c r="H46" s="55"/>
      <c r="I46" s="55"/>
      <c r="J46" s="55"/>
      <c r="K46" s="55"/>
      <c r="L46" s="55"/>
      <c r="M46" s="55"/>
      <c r="N46" s="45"/>
      <c r="U46"/>
      <c r="V46" s="42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</row>
    <row r="47" spans="1:40" s="6" customFormat="1" ht="23.25" customHeight="1" x14ac:dyDescent="0.2">
      <c r="A47" s="39"/>
      <c r="B47" s="39"/>
      <c r="C47" s="39"/>
      <c r="D47" s="51"/>
      <c r="E47" s="51"/>
      <c r="F47" s="51"/>
      <c r="G47" s="51"/>
      <c r="H47" s="55"/>
      <c r="I47" s="55"/>
      <c r="J47" s="55"/>
      <c r="K47" s="55"/>
      <c r="L47" s="55"/>
      <c r="M47" s="55"/>
      <c r="N47" s="51"/>
      <c r="U47"/>
      <c r="V47" s="42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  <row r="48" spans="1:40" s="6" customFormat="1" ht="23.25" customHeight="1" x14ac:dyDescent="0.2">
      <c r="A48" s="39"/>
      <c r="B48" s="39"/>
      <c r="C48" s="39"/>
      <c r="D48" s="51"/>
      <c r="E48" s="51"/>
      <c r="F48" s="51"/>
      <c r="G48" s="51"/>
      <c r="H48" s="55"/>
      <c r="I48" s="55"/>
      <c r="J48" s="55"/>
      <c r="K48" s="55"/>
      <c r="L48" s="55"/>
      <c r="M48" s="55"/>
      <c r="N48" s="51"/>
      <c r="U48"/>
      <c r="V48" s="42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</row>
    <row r="49" spans="1:40" s="6" customFormat="1" ht="23.25" customHeight="1" x14ac:dyDescent="0.2">
      <c r="A49" s="39"/>
      <c r="B49" s="39"/>
      <c r="C49" s="39"/>
      <c r="D49" s="51"/>
      <c r="E49" s="51"/>
      <c r="F49" s="51"/>
      <c r="G49" s="51"/>
      <c r="H49" s="55"/>
      <c r="I49" s="55"/>
      <c r="J49" s="55"/>
      <c r="K49" s="55"/>
      <c r="L49" s="55"/>
      <c r="M49" s="55"/>
      <c r="N49" s="51"/>
      <c r="U49"/>
      <c r="V49" s="42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0" ht="23.25" customHeight="1" x14ac:dyDescent="0.2">
      <c r="A50" s="39"/>
      <c r="B50" s="39"/>
      <c r="C50" s="39"/>
      <c r="D50" s="51"/>
      <c r="E50" s="51"/>
      <c r="F50" s="51"/>
      <c r="G50" s="51"/>
      <c r="H50" s="55"/>
      <c r="I50" s="55"/>
      <c r="J50" s="55"/>
      <c r="K50" s="55"/>
      <c r="L50" s="55"/>
      <c r="M50" s="51"/>
      <c r="N50" s="51"/>
      <c r="O50" s="6"/>
      <c r="P50" s="6"/>
      <c r="Q50" s="6"/>
      <c r="R50" s="6"/>
      <c r="S50" s="6"/>
      <c r="T50" s="6"/>
    </row>
    <row r="51" spans="1:40" ht="23.25" customHeight="1" x14ac:dyDescent="0.2">
      <c r="A51" s="39"/>
      <c r="B51" s="39"/>
      <c r="C51" s="39"/>
      <c r="D51" s="51"/>
      <c r="E51" s="51"/>
      <c r="F51" s="51"/>
      <c r="G51" s="51"/>
      <c r="H51" s="55"/>
      <c r="I51" s="55"/>
      <c r="J51" s="55"/>
      <c r="K51" s="55"/>
      <c r="L51" s="55"/>
      <c r="M51" s="51"/>
      <c r="N51" s="51"/>
      <c r="O51" s="6"/>
      <c r="P51" s="6"/>
      <c r="Q51" s="6"/>
      <c r="R51" s="6"/>
      <c r="S51" s="6"/>
      <c r="T51" s="6"/>
    </row>
    <row r="52" spans="1:40" ht="23.25" customHeight="1" x14ac:dyDescent="0.2">
      <c r="A52" s="39"/>
      <c r="B52" s="39"/>
      <c r="C52" s="39"/>
      <c r="D52" s="51"/>
      <c r="E52" s="51"/>
      <c r="F52" s="51"/>
      <c r="G52" s="51"/>
      <c r="H52" s="55"/>
      <c r="I52" s="55"/>
      <c r="J52" s="55"/>
      <c r="K52" s="55"/>
      <c r="L52" s="55"/>
      <c r="M52" s="51"/>
      <c r="N52" s="51"/>
      <c r="Q52" s="6"/>
      <c r="R52" s="6"/>
      <c r="S52" s="6"/>
      <c r="T52" s="6"/>
    </row>
    <row r="53" spans="1:40" ht="23.25" customHeight="1" x14ac:dyDescent="0.2">
      <c r="A53" s="39"/>
      <c r="B53" s="39"/>
      <c r="C53" s="39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1:40" ht="23.25" customHeight="1" x14ac:dyDescent="0.2"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51"/>
    </row>
    <row r="55" spans="1:40" ht="23.25" customHeight="1" x14ac:dyDescent="0.2">
      <c r="N55" s="51"/>
    </row>
    <row r="56" spans="1:40" ht="23.25" customHeight="1" x14ac:dyDescent="0.2">
      <c r="N56" s="51"/>
    </row>
    <row r="57" spans="1:40" ht="23.25" customHeight="1" x14ac:dyDescent="0.2">
      <c r="N57" s="51"/>
    </row>
    <row r="58" spans="1:40" ht="23.25" customHeight="1" x14ac:dyDescent="0.2">
      <c r="N58" s="41"/>
    </row>
  </sheetData>
  <sheetProtection algorithmName="SHA-512" hashValue="q4Iahn82hM5j96dFw3T9qeeU+NGz1/I4uwwAJb/9MP5UiyOQxLk/UrkUBuFIPuDFouG849jaSgIqy6QG4XjhTA==" saltValue="YU2f/z5I2DBQpyT50OjlbQ==" spinCount="100000" sheet="1" formatCells="0"/>
  <protectedRanges>
    <protectedRange sqref="L15:L45" name="範囲3"/>
    <protectedRange sqref="C15:G45" name="範囲2"/>
    <protectedRange sqref="D6:L6" name="範囲1"/>
  </protectedRanges>
  <mergeCells count="13">
    <mergeCell ref="N14:N17"/>
    <mergeCell ref="N19:N21"/>
    <mergeCell ref="N11:N12"/>
    <mergeCell ref="N23:N24"/>
    <mergeCell ref="B1:L1"/>
    <mergeCell ref="B6:C6"/>
    <mergeCell ref="B4:L4"/>
    <mergeCell ref="B7:B8"/>
    <mergeCell ref="C7:D7"/>
    <mergeCell ref="G7:G8"/>
    <mergeCell ref="D6:L6"/>
    <mergeCell ref="L7:L8"/>
    <mergeCell ref="F3:G3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7">
    <dataValidation imeMode="hiragana" allowBlank="1" showInputMessage="1" showErrorMessage="1" sqref="P21 C15:D45 D6" xr:uid="{00000000-0002-0000-0000-000000000000}"/>
    <dataValidation imeMode="halfAlpha" allowBlank="1" showInputMessage="1" showErrorMessage="1" sqref="B15:B45 G15:G45" xr:uid="{00000000-0002-0000-0000-000001000000}"/>
    <dataValidation type="list" allowBlank="1" showInputMessage="1" showErrorMessage="1" sqref="J15:J45" xr:uid="{00000000-0002-0000-0000-000004000000}">
      <formula1>種目4</formula1>
    </dataValidation>
    <dataValidation imeMode="fullKatakana" allowBlank="1" showInputMessage="1" showErrorMessage="1" sqref="E15:F45" xr:uid="{00000000-0002-0000-0000-000005000000}"/>
    <dataValidation type="list" allowBlank="1" showInputMessage="1" showErrorMessage="1" sqref="H11:H45" xr:uid="{00000000-0002-0000-0000-00000A000000}">
      <formula1>種目3</formula1>
    </dataValidation>
    <dataValidation type="list" allowBlank="1" showInputMessage="1" showErrorMessage="1" sqref="I15:I45" xr:uid="{00000000-0002-0000-0000-000007000000}">
      <formula1>INDIRECT($H15)</formula1>
    </dataValidation>
    <dataValidation type="list" allowBlank="1" showInputMessage="1" showErrorMessage="1" sqref="K15:K45" xr:uid="{00000000-0002-0000-0000-000008000000}">
      <formula1>INDIRECT($J15)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I52"/>
  <sheetViews>
    <sheetView showGridLines="0" zoomScaleNormal="100" workbookViewId="0">
      <selection activeCell="D6" sqref="D6:L6"/>
    </sheetView>
  </sheetViews>
  <sheetFormatPr defaultColWidth="9" defaultRowHeight="13" x14ac:dyDescent="0.2"/>
  <cols>
    <col min="1" max="1" width="3.1796875" customWidth="1"/>
    <col min="2" max="2" width="4" customWidth="1"/>
    <col min="3" max="4" width="9.36328125" customWidth="1"/>
    <col min="5" max="6" width="8.90625" customWidth="1"/>
    <col min="7" max="7" width="5.6328125" customWidth="1"/>
    <col min="8" max="8" width="7.6328125" customWidth="1"/>
    <col min="9" max="9" width="5.81640625" customWidth="1"/>
    <col min="10" max="10" width="7.6328125" customWidth="1"/>
    <col min="11" max="11" width="5.81640625" customWidth="1"/>
    <col min="12" max="12" width="10.6328125" customWidth="1"/>
    <col min="13" max="13" width="14" style="42" customWidth="1"/>
    <col min="14" max="20" width="9" style="6"/>
    <col min="21" max="50" width="9" style="41"/>
    <col min="51" max="61" width="9" style="6"/>
  </cols>
  <sheetData>
    <row r="1" spans="2:37" ht="22.5" customHeight="1" x14ac:dyDescent="0.2">
      <c r="B1" s="119" t="s">
        <v>50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41"/>
    </row>
    <row r="2" spans="2:37" ht="15" customHeight="1" x14ac:dyDescent="0.2">
      <c r="K2" s="20"/>
      <c r="O2"/>
    </row>
    <row r="3" spans="2:37" ht="22.5" customHeight="1" x14ac:dyDescent="0.2">
      <c r="C3" s="180" t="str">
        <f>'男　子'!C3:D3</f>
        <v>令和6年度</v>
      </c>
      <c r="D3" s="180"/>
      <c r="F3" s="139" t="s">
        <v>49</v>
      </c>
      <c r="G3" s="140"/>
      <c r="O3"/>
    </row>
    <row r="4" spans="2:37" ht="11.25" customHeight="1" x14ac:dyDescent="0.2">
      <c r="F4" s="35"/>
      <c r="G4" s="20"/>
      <c r="H4" s="10"/>
      <c r="I4" s="10"/>
      <c r="O4"/>
      <c r="Z4" s="34" t="s">
        <v>17</v>
      </c>
      <c r="AA4" s="34" t="s">
        <v>18</v>
      </c>
      <c r="AB4" s="34" t="s">
        <v>11</v>
      </c>
      <c r="AC4" s="34" t="s">
        <v>19</v>
      </c>
      <c r="AD4" s="34" t="s">
        <v>12</v>
      </c>
      <c r="AE4" s="34" t="s">
        <v>20</v>
      </c>
      <c r="AF4" s="34" t="s">
        <v>27</v>
      </c>
      <c r="AG4" s="34" t="s">
        <v>25</v>
      </c>
      <c r="AH4" s="34" t="s">
        <v>13</v>
      </c>
      <c r="AI4" s="34" t="s">
        <v>15</v>
      </c>
      <c r="AJ4" s="34" t="s">
        <v>21</v>
      </c>
      <c r="AK4" s="34" t="s">
        <v>22</v>
      </c>
    </row>
    <row r="5" spans="2:37" ht="11.25" customHeight="1" x14ac:dyDescent="0.2">
      <c r="N5"/>
      <c r="O5"/>
      <c r="P5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46"/>
    </row>
    <row r="6" spans="2:37" ht="22.5" customHeight="1" x14ac:dyDescent="0.2">
      <c r="B6" s="120" t="s">
        <v>0</v>
      </c>
      <c r="C6" s="121"/>
      <c r="D6" s="141" t="str">
        <f>IF('男　子'!D6="","",'男　子'!D6)</f>
        <v/>
      </c>
      <c r="E6" s="142"/>
      <c r="F6" s="142"/>
      <c r="G6" s="142"/>
      <c r="H6" s="142"/>
      <c r="I6" s="142"/>
      <c r="J6" s="142"/>
      <c r="K6" s="142"/>
      <c r="L6" s="143"/>
      <c r="O6"/>
      <c r="Z6" s="34" t="s">
        <v>11</v>
      </c>
      <c r="AA6" s="34" t="s">
        <v>27</v>
      </c>
      <c r="AB6" s="34">
        <v>601</v>
      </c>
      <c r="AC6" s="34">
        <v>501</v>
      </c>
      <c r="AD6" s="34">
        <v>401</v>
      </c>
      <c r="AE6" s="34">
        <v>301</v>
      </c>
      <c r="AF6" s="34">
        <v>601</v>
      </c>
      <c r="AG6" s="34">
        <v>501</v>
      </c>
      <c r="AH6" s="34">
        <v>401</v>
      </c>
      <c r="AI6" s="34">
        <v>301</v>
      </c>
      <c r="AJ6" s="34">
        <v>201</v>
      </c>
      <c r="AK6" s="34">
        <v>101</v>
      </c>
    </row>
    <row r="7" spans="2:37" ht="22.5" customHeight="1" x14ac:dyDescent="0.2">
      <c r="B7" s="123" t="s">
        <v>2</v>
      </c>
      <c r="C7" s="125" t="s">
        <v>3</v>
      </c>
      <c r="D7" s="126"/>
      <c r="E7" s="58" t="s">
        <v>26</v>
      </c>
      <c r="F7" s="57"/>
      <c r="G7" s="127" t="s">
        <v>5</v>
      </c>
      <c r="H7" s="59" t="s">
        <v>28</v>
      </c>
      <c r="I7" s="60"/>
      <c r="J7" s="59" t="s">
        <v>66</v>
      </c>
      <c r="K7" s="60"/>
      <c r="L7" s="132" t="s">
        <v>7</v>
      </c>
      <c r="M7" s="136" t="str">
        <f>IF(集計用!$AA$42&gt;0,"入力漏れがあります","")</f>
        <v/>
      </c>
      <c r="N7" s="38" t="s">
        <v>33</v>
      </c>
      <c r="O7" s="92" t="s">
        <v>51</v>
      </c>
      <c r="P7" s="71"/>
      <c r="Q7" s="71"/>
      <c r="R7" s="72"/>
      <c r="S7" s="72"/>
      <c r="T7"/>
      <c r="U7" s="42"/>
      <c r="Z7" s="34"/>
      <c r="AA7" s="34" t="s">
        <v>23</v>
      </c>
      <c r="AB7" s="34">
        <v>605</v>
      </c>
      <c r="AC7" s="34">
        <v>505</v>
      </c>
      <c r="AD7" s="34">
        <v>405</v>
      </c>
      <c r="AE7" s="34">
        <v>305</v>
      </c>
      <c r="AF7" s="34">
        <v>605</v>
      </c>
      <c r="AG7" s="34">
        <v>505</v>
      </c>
      <c r="AH7" s="34">
        <v>405</v>
      </c>
      <c r="AI7" s="34">
        <v>305</v>
      </c>
      <c r="AJ7" s="34">
        <v>205</v>
      </c>
      <c r="AK7" s="34">
        <v>105</v>
      </c>
    </row>
    <row r="8" spans="2:37" ht="22.5" customHeight="1" x14ac:dyDescent="0.2">
      <c r="B8" s="124"/>
      <c r="C8" s="19" t="s">
        <v>63</v>
      </c>
      <c r="D8" s="19" t="s">
        <v>4</v>
      </c>
      <c r="E8" s="54" t="s">
        <v>64</v>
      </c>
      <c r="F8" s="56" t="s">
        <v>65</v>
      </c>
      <c r="G8" s="128"/>
      <c r="H8" s="11" t="s">
        <v>6</v>
      </c>
      <c r="I8" s="12" t="s">
        <v>29</v>
      </c>
      <c r="J8" s="11" t="s">
        <v>6</v>
      </c>
      <c r="K8" s="12" t="s">
        <v>29</v>
      </c>
      <c r="L8" s="133"/>
      <c r="M8" s="136"/>
      <c r="N8" s="38" t="s">
        <v>33</v>
      </c>
      <c r="O8" s="92" t="s">
        <v>52</v>
      </c>
      <c r="P8" s="89"/>
      <c r="Q8" s="89"/>
      <c r="R8" s="90"/>
      <c r="S8" s="90"/>
      <c r="T8" s="91"/>
      <c r="U8" s="42"/>
      <c r="Z8" s="34"/>
      <c r="AA8" s="34" t="s">
        <v>24</v>
      </c>
      <c r="AB8" s="34">
        <v>606</v>
      </c>
      <c r="AC8" s="34">
        <v>506</v>
      </c>
      <c r="AD8" s="34">
        <v>406</v>
      </c>
      <c r="AE8" s="34">
        <v>306</v>
      </c>
      <c r="AF8" s="34">
        <v>606</v>
      </c>
      <c r="AG8" s="34">
        <v>506</v>
      </c>
      <c r="AH8" s="34">
        <v>406</v>
      </c>
      <c r="AI8" s="34">
        <v>306</v>
      </c>
      <c r="AJ8" s="34">
        <v>206</v>
      </c>
      <c r="AK8" s="34">
        <v>106</v>
      </c>
    </row>
    <row r="9" spans="2:37" ht="21" customHeight="1" x14ac:dyDescent="0.2">
      <c r="B9" s="4" t="s">
        <v>73</v>
      </c>
      <c r="C9" s="73" t="s">
        <v>113</v>
      </c>
      <c r="D9" s="73" t="s">
        <v>80</v>
      </c>
      <c r="E9" s="3" t="s">
        <v>114</v>
      </c>
      <c r="F9" s="3" t="s">
        <v>115</v>
      </c>
      <c r="G9" s="4">
        <v>6</v>
      </c>
      <c r="H9" s="79" t="s">
        <v>57</v>
      </c>
      <c r="I9" s="75">
        <v>601</v>
      </c>
      <c r="J9" s="76"/>
      <c r="K9" s="75"/>
      <c r="L9" s="77"/>
      <c r="M9" s="93"/>
      <c r="N9" s="38"/>
      <c r="O9" s="92"/>
      <c r="P9" s="89"/>
      <c r="Q9" s="89"/>
      <c r="R9" s="90"/>
      <c r="S9" s="90"/>
      <c r="T9" s="91"/>
      <c r="U9" s="42"/>
      <c r="Z9" s="34"/>
      <c r="AA9" s="34"/>
      <c r="AB9" s="34">
        <v>607</v>
      </c>
      <c r="AC9" s="34">
        <v>507</v>
      </c>
      <c r="AD9" s="34">
        <v>407</v>
      </c>
      <c r="AE9" s="34">
        <v>307</v>
      </c>
      <c r="AF9" s="34">
        <v>607</v>
      </c>
      <c r="AG9" s="34">
        <v>507</v>
      </c>
      <c r="AH9" s="34">
        <v>407</v>
      </c>
      <c r="AI9" s="34">
        <v>307</v>
      </c>
      <c r="AJ9" s="34">
        <v>207</v>
      </c>
      <c r="AK9" s="34">
        <v>107</v>
      </c>
    </row>
    <row r="10" spans="2:37" ht="21" customHeight="1" x14ac:dyDescent="0.2">
      <c r="B10" s="4" t="s">
        <v>74</v>
      </c>
      <c r="C10" s="73" t="s">
        <v>116</v>
      </c>
      <c r="D10" s="73" t="s">
        <v>81</v>
      </c>
      <c r="E10" s="3" t="s">
        <v>117</v>
      </c>
      <c r="F10" s="3" t="s">
        <v>118</v>
      </c>
      <c r="G10" s="4">
        <v>5</v>
      </c>
      <c r="H10" s="79" t="s">
        <v>57</v>
      </c>
      <c r="I10" s="75">
        <v>601</v>
      </c>
      <c r="J10" s="76"/>
      <c r="K10" s="75"/>
      <c r="L10" s="77"/>
      <c r="M10" s="137" t="str">
        <f>IF(集計用!$Z$40=0,"","ダブルスの入力に不備"&amp;CHAR(10)&amp;"ペアは同じ番号を入力")</f>
        <v/>
      </c>
      <c r="N10" s="18" t="s">
        <v>32</v>
      </c>
      <c r="O10"/>
      <c r="T10"/>
      <c r="U10" s="42"/>
      <c r="Z10" s="34"/>
      <c r="AA10" s="34"/>
      <c r="AB10" s="34">
        <v>608</v>
      </c>
      <c r="AC10" s="34">
        <v>508</v>
      </c>
      <c r="AD10" s="34">
        <v>408</v>
      </c>
      <c r="AE10" s="34">
        <v>308</v>
      </c>
      <c r="AF10" s="34">
        <v>608</v>
      </c>
      <c r="AG10" s="34">
        <v>508</v>
      </c>
      <c r="AH10" s="34">
        <v>408</v>
      </c>
      <c r="AI10" s="34">
        <v>308</v>
      </c>
      <c r="AJ10" s="34">
        <v>208</v>
      </c>
      <c r="AK10" s="34">
        <v>108</v>
      </c>
    </row>
    <row r="11" spans="2:37" ht="21" customHeight="1" x14ac:dyDescent="0.2">
      <c r="B11" s="4" t="s">
        <v>75</v>
      </c>
      <c r="C11" s="73" t="s">
        <v>119</v>
      </c>
      <c r="D11" s="73" t="s">
        <v>82</v>
      </c>
      <c r="E11" s="3" t="s">
        <v>120</v>
      </c>
      <c r="F11" s="3" t="s">
        <v>121</v>
      </c>
      <c r="G11" s="4">
        <v>4</v>
      </c>
      <c r="H11" s="86" t="s">
        <v>59</v>
      </c>
      <c r="I11" s="75">
        <v>401</v>
      </c>
      <c r="J11" s="76"/>
      <c r="K11" s="75"/>
      <c r="L11" s="78"/>
      <c r="M11" s="137"/>
      <c r="O11"/>
      <c r="P11"/>
      <c r="Q11"/>
      <c r="R11"/>
      <c r="S11"/>
      <c r="T11"/>
      <c r="U11" s="42"/>
      <c r="Z11" s="34"/>
      <c r="AA11" s="34"/>
      <c r="AB11" s="34">
        <v>609</v>
      </c>
      <c r="AC11" s="34">
        <v>509</v>
      </c>
      <c r="AD11" s="34">
        <v>409</v>
      </c>
      <c r="AE11" s="34">
        <v>309</v>
      </c>
      <c r="AF11" s="34">
        <v>609</v>
      </c>
      <c r="AG11" s="34">
        <v>509</v>
      </c>
      <c r="AH11" s="34">
        <v>409</v>
      </c>
      <c r="AI11" s="34">
        <v>309</v>
      </c>
      <c r="AJ11" s="34">
        <v>209</v>
      </c>
      <c r="AK11" s="34">
        <v>109</v>
      </c>
    </row>
    <row r="12" spans="2:37" ht="21" customHeight="1" x14ac:dyDescent="0.2">
      <c r="B12" s="4" t="s">
        <v>76</v>
      </c>
      <c r="C12" s="73" t="s">
        <v>122</v>
      </c>
      <c r="D12" s="73" t="s">
        <v>83</v>
      </c>
      <c r="E12" s="3" t="s">
        <v>123</v>
      </c>
      <c r="F12" s="3" t="s">
        <v>124</v>
      </c>
      <c r="G12" s="4">
        <v>4</v>
      </c>
      <c r="H12" s="86" t="s">
        <v>59</v>
      </c>
      <c r="I12" s="75">
        <v>401</v>
      </c>
      <c r="J12" s="76"/>
      <c r="K12" s="75"/>
      <c r="L12" s="78"/>
      <c r="M12" s="137"/>
      <c r="N12" s="37" t="s">
        <v>33</v>
      </c>
      <c r="O12" s="8" t="s">
        <v>71</v>
      </c>
      <c r="T12"/>
      <c r="U12" s="42"/>
      <c r="Z12" s="34"/>
      <c r="AA12" s="34"/>
      <c r="AB12" s="34">
        <v>610</v>
      </c>
      <c r="AC12" s="34">
        <v>510</v>
      </c>
      <c r="AD12" s="34">
        <v>410</v>
      </c>
      <c r="AE12" s="34">
        <v>310</v>
      </c>
      <c r="AF12" s="34">
        <v>610</v>
      </c>
      <c r="AG12" s="34">
        <v>510</v>
      </c>
      <c r="AH12" s="34">
        <v>410</v>
      </c>
      <c r="AI12" s="34">
        <v>310</v>
      </c>
      <c r="AJ12" s="34">
        <v>210</v>
      </c>
      <c r="AK12" s="34">
        <v>110</v>
      </c>
    </row>
    <row r="13" spans="2:37" ht="21" customHeight="1" x14ac:dyDescent="0.2">
      <c r="B13" s="4" t="s">
        <v>77</v>
      </c>
      <c r="C13" s="73" t="s">
        <v>125</v>
      </c>
      <c r="D13" s="73" t="s">
        <v>84</v>
      </c>
      <c r="E13" s="3" t="s">
        <v>126</v>
      </c>
      <c r="F13" s="3" t="s">
        <v>127</v>
      </c>
      <c r="G13" s="4">
        <v>4</v>
      </c>
      <c r="H13" s="74"/>
      <c r="I13" s="75"/>
      <c r="J13" s="79" t="s">
        <v>130</v>
      </c>
      <c r="K13" s="75">
        <v>501</v>
      </c>
      <c r="L13" s="78"/>
      <c r="M13" s="137"/>
      <c r="N13" s="37"/>
      <c r="O13" s="8" t="s">
        <v>72</v>
      </c>
      <c r="Q13" s="14"/>
      <c r="T13"/>
      <c r="U13" s="42"/>
    </row>
    <row r="14" spans="2:37" ht="21" customHeight="1" x14ac:dyDescent="0.2">
      <c r="B14" s="4" t="s">
        <v>78</v>
      </c>
      <c r="C14" s="73" t="s">
        <v>110</v>
      </c>
      <c r="D14" s="73" t="s">
        <v>79</v>
      </c>
      <c r="E14" s="3" t="s">
        <v>111</v>
      </c>
      <c r="F14" s="3" t="s">
        <v>112</v>
      </c>
      <c r="G14" s="4">
        <v>2</v>
      </c>
      <c r="H14" s="74"/>
      <c r="I14" s="75"/>
      <c r="J14" s="79" t="s">
        <v>131</v>
      </c>
      <c r="K14" s="75">
        <v>502</v>
      </c>
      <c r="L14" s="78"/>
      <c r="M14" s="43"/>
      <c r="N14" s="38" t="s">
        <v>33</v>
      </c>
      <c r="O14" s="7" t="s">
        <v>14</v>
      </c>
      <c r="P14" s="14"/>
      <c r="Q14" s="14"/>
      <c r="R14" s="14"/>
      <c r="T14"/>
      <c r="U14" s="42"/>
    </row>
    <row r="15" spans="2:37" ht="21" customHeight="1" x14ac:dyDescent="0.2">
      <c r="B15" s="4">
        <v>1</v>
      </c>
      <c r="C15" s="61"/>
      <c r="D15" s="61"/>
      <c r="E15" s="62"/>
      <c r="F15" s="62"/>
      <c r="G15" s="17"/>
      <c r="H15" s="36"/>
      <c r="I15" s="9"/>
      <c r="J15" s="36"/>
      <c r="K15" s="9"/>
      <c r="L15" s="1"/>
      <c r="M15" s="138" t="str">
        <f>IF(集計用!$AB$40=0,"","シングルスの入力不備"&amp;CHAR(10)&amp;"番号の重複")</f>
        <v/>
      </c>
      <c r="N15" s="38" t="s">
        <v>33</v>
      </c>
      <c r="O15" s="7" t="s">
        <v>16</v>
      </c>
      <c r="T15"/>
      <c r="U15" s="42"/>
    </row>
    <row r="16" spans="2:37" ht="21" customHeight="1" x14ac:dyDescent="0.2">
      <c r="B16" s="3">
        <v>2</v>
      </c>
      <c r="C16" s="61"/>
      <c r="D16" s="61"/>
      <c r="E16" s="62"/>
      <c r="F16" s="62"/>
      <c r="G16" s="17"/>
      <c r="H16" s="36"/>
      <c r="I16" s="9"/>
      <c r="J16" s="36"/>
      <c r="K16" s="9"/>
      <c r="L16" s="1"/>
      <c r="M16" s="138"/>
      <c r="N16" s="37" t="s">
        <v>33</v>
      </c>
      <c r="O16" s="40" t="s">
        <v>56</v>
      </c>
      <c r="T16"/>
      <c r="U16" s="42"/>
    </row>
    <row r="17" spans="2:21" ht="21" customHeight="1" x14ac:dyDescent="0.2">
      <c r="B17" s="3">
        <v>3</v>
      </c>
      <c r="C17" s="61"/>
      <c r="D17" s="61"/>
      <c r="E17" s="62"/>
      <c r="F17" s="62"/>
      <c r="G17" s="17"/>
      <c r="H17" s="36"/>
      <c r="I17" s="9"/>
      <c r="J17" s="36"/>
      <c r="K17" s="9"/>
      <c r="L17" s="1"/>
      <c r="M17" s="138"/>
      <c r="N17" s="38" t="s">
        <v>33</v>
      </c>
      <c r="O17" s="7" t="s">
        <v>31</v>
      </c>
      <c r="T17"/>
      <c r="U17" s="42"/>
    </row>
    <row r="18" spans="2:21" ht="21" customHeight="1" x14ac:dyDescent="0.2">
      <c r="B18" s="2">
        <v>4</v>
      </c>
      <c r="C18" s="61"/>
      <c r="D18" s="61"/>
      <c r="E18" s="62"/>
      <c r="F18" s="62"/>
      <c r="G18" s="17"/>
      <c r="H18" s="36"/>
      <c r="I18" s="9"/>
      <c r="J18" s="36"/>
      <c r="K18" s="9"/>
      <c r="L18" s="1"/>
      <c r="M18" s="43"/>
      <c r="N18" s="15"/>
      <c r="O18" s="7"/>
      <c r="P18" s="15"/>
      <c r="Q18" s="15"/>
    </row>
    <row r="19" spans="2:21" ht="21" customHeight="1" x14ac:dyDescent="0.2">
      <c r="B19" s="3">
        <v>5</v>
      </c>
      <c r="C19" s="61"/>
      <c r="D19" s="61"/>
      <c r="E19" s="62"/>
      <c r="F19" s="62"/>
      <c r="G19" s="17"/>
      <c r="H19" s="36"/>
      <c r="I19" s="9"/>
      <c r="J19" s="36"/>
      <c r="K19" s="9"/>
      <c r="L19" s="1"/>
      <c r="M19" s="118" t="str">
        <f>IF(集計用!$AC$40&gt;=1,"単複が"&amp;CHAR(10)&amp;"重複入力","")</f>
        <v/>
      </c>
      <c r="O19"/>
    </row>
    <row r="20" spans="2:21" ht="21" customHeight="1" x14ac:dyDescent="0.2">
      <c r="B20" s="3">
        <v>6</v>
      </c>
      <c r="C20" s="61"/>
      <c r="D20" s="61"/>
      <c r="E20" s="62"/>
      <c r="F20" s="62"/>
      <c r="G20" s="17"/>
      <c r="H20" s="36"/>
      <c r="I20" s="9"/>
      <c r="J20" s="36"/>
      <c r="K20" s="9"/>
      <c r="L20" s="1"/>
      <c r="M20" s="118"/>
    </row>
    <row r="21" spans="2:21" ht="21" customHeight="1" x14ac:dyDescent="0.2">
      <c r="B21" s="2">
        <v>7</v>
      </c>
      <c r="C21" s="61"/>
      <c r="D21" s="61"/>
      <c r="E21" s="62"/>
      <c r="F21" s="62"/>
      <c r="G21" s="17"/>
      <c r="H21" s="36"/>
      <c r="I21" s="9"/>
      <c r="J21" s="36"/>
      <c r="K21" s="9"/>
      <c r="L21" s="1"/>
      <c r="M21" s="44"/>
      <c r="O21"/>
    </row>
    <row r="22" spans="2:21" ht="21" customHeight="1" x14ac:dyDescent="0.2">
      <c r="B22" s="2">
        <v>8</v>
      </c>
      <c r="C22" s="61"/>
      <c r="D22" s="61"/>
      <c r="E22" s="62"/>
      <c r="F22" s="62"/>
      <c r="G22" s="17"/>
      <c r="H22" s="36"/>
      <c r="I22" s="9"/>
      <c r="J22" s="36"/>
      <c r="K22" s="9"/>
      <c r="L22" s="1"/>
      <c r="M22" s="43"/>
      <c r="O22" s="7"/>
    </row>
    <row r="23" spans="2:21" ht="21" customHeight="1" x14ac:dyDescent="0.2">
      <c r="B23" s="3">
        <v>9</v>
      </c>
      <c r="C23" s="61"/>
      <c r="D23" s="61"/>
      <c r="E23" s="62"/>
      <c r="F23" s="62"/>
      <c r="G23" s="17"/>
      <c r="H23" s="36"/>
      <c r="I23" s="9"/>
      <c r="J23" s="36"/>
      <c r="K23" s="9"/>
      <c r="L23" s="1"/>
      <c r="M23" s="43"/>
      <c r="O23" s="7"/>
    </row>
    <row r="24" spans="2:21" ht="21" customHeight="1" x14ac:dyDescent="0.2">
      <c r="B24" s="3">
        <v>10</v>
      </c>
      <c r="C24" s="61"/>
      <c r="D24" s="61"/>
      <c r="E24" s="62"/>
      <c r="F24" s="62"/>
      <c r="G24" s="17"/>
      <c r="H24" s="36"/>
      <c r="I24" s="9"/>
      <c r="J24" s="36"/>
      <c r="K24" s="9"/>
      <c r="L24" s="1"/>
      <c r="M24" s="43"/>
    </row>
    <row r="25" spans="2:21" ht="21" customHeight="1" x14ac:dyDescent="0.2">
      <c r="B25" s="2">
        <v>11</v>
      </c>
      <c r="C25" s="61"/>
      <c r="D25" s="61"/>
      <c r="E25" s="62"/>
      <c r="F25" s="62"/>
      <c r="G25" s="17"/>
      <c r="H25" s="36"/>
      <c r="I25" s="9"/>
      <c r="J25" s="36"/>
      <c r="K25" s="9"/>
      <c r="L25" s="1"/>
      <c r="M25" s="41"/>
    </row>
    <row r="26" spans="2:21" ht="21" customHeight="1" x14ac:dyDescent="0.2">
      <c r="B26" s="3">
        <v>12</v>
      </c>
      <c r="C26" s="61"/>
      <c r="D26" s="61"/>
      <c r="E26" s="62"/>
      <c r="F26" s="62"/>
      <c r="G26" s="17"/>
      <c r="H26" s="36"/>
      <c r="I26" s="9"/>
      <c r="J26" s="36"/>
      <c r="K26" s="9"/>
      <c r="L26" s="1"/>
      <c r="M26" s="41"/>
    </row>
    <row r="27" spans="2:21" ht="21" customHeight="1" x14ac:dyDescent="0.2">
      <c r="B27" s="3">
        <v>13</v>
      </c>
      <c r="C27" s="61"/>
      <c r="D27" s="61"/>
      <c r="E27" s="62"/>
      <c r="F27" s="62"/>
      <c r="G27" s="17"/>
      <c r="H27" s="36"/>
      <c r="I27" s="9"/>
      <c r="J27" s="36"/>
      <c r="K27" s="9"/>
      <c r="L27" s="1"/>
      <c r="M27" s="41"/>
    </row>
    <row r="28" spans="2:21" ht="21" customHeight="1" x14ac:dyDescent="0.2">
      <c r="B28" s="2">
        <v>14</v>
      </c>
      <c r="C28" s="61"/>
      <c r="D28" s="61"/>
      <c r="E28" s="62"/>
      <c r="F28" s="62"/>
      <c r="G28" s="17"/>
      <c r="H28" s="36"/>
      <c r="I28" s="9"/>
      <c r="J28" s="36"/>
      <c r="K28" s="9"/>
      <c r="L28" s="1"/>
      <c r="M28" s="41"/>
    </row>
    <row r="29" spans="2:21" ht="21" customHeight="1" x14ac:dyDescent="0.2">
      <c r="B29" s="2">
        <v>15</v>
      </c>
      <c r="C29" s="61"/>
      <c r="D29" s="61"/>
      <c r="E29" s="62"/>
      <c r="F29" s="62"/>
      <c r="G29" s="17"/>
      <c r="H29" s="36"/>
      <c r="I29" s="9"/>
      <c r="J29" s="36"/>
      <c r="K29" s="9"/>
      <c r="L29" s="1"/>
      <c r="M29" s="41"/>
    </row>
    <row r="30" spans="2:21" ht="21" customHeight="1" x14ac:dyDescent="0.2">
      <c r="B30" s="3">
        <v>16</v>
      </c>
      <c r="C30" s="61"/>
      <c r="D30" s="61"/>
      <c r="E30" s="62"/>
      <c r="F30" s="62"/>
      <c r="G30" s="17"/>
      <c r="H30" s="36"/>
      <c r="I30" s="9"/>
      <c r="J30" s="36"/>
      <c r="K30" s="9"/>
      <c r="L30" s="1"/>
      <c r="M30" s="41"/>
    </row>
    <row r="31" spans="2:21" ht="21" customHeight="1" x14ac:dyDescent="0.2">
      <c r="B31" s="3">
        <v>17</v>
      </c>
      <c r="C31" s="61"/>
      <c r="D31" s="61"/>
      <c r="E31" s="62"/>
      <c r="F31" s="62"/>
      <c r="G31" s="17"/>
      <c r="H31" s="36"/>
      <c r="I31" s="9"/>
      <c r="J31" s="36"/>
      <c r="K31" s="9"/>
      <c r="L31" s="1"/>
      <c r="M31" s="41"/>
    </row>
    <row r="32" spans="2:21" ht="21" customHeight="1" x14ac:dyDescent="0.2">
      <c r="B32" s="2">
        <v>18</v>
      </c>
      <c r="C32" s="61"/>
      <c r="D32" s="61"/>
      <c r="E32" s="62"/>
      <c r="F32" s="62"/>
      <c r="G32" s="17"/>
      <c r="H32" s="36"/>
      <c r="I32" s="9"/>
      <c r="J32" s="36"/>
      <c r="K32" s="9"/>
      <c r="L32" s="1"/>
      <c r="M32" s="41"/>
    </row>
    <row r="33" spans="1:50" ht="21" customHeight="1" x14ac:dyDescent="0.2">
      <c r="B33" s="3">
        <v>19</v>
      </c>
      <c r="C33" s="61"/>
      <c r="D33" s="61"/>
      <c r="E33" s="62"/>
      <c r="F33" s="62"/>
      <c r="G33" s="17"/>
      <c r="H33" s="36"/>
      <c r="I33" s="9"/>
      <c r="J33" s="36"/>
      <c r="K33" s="9"/>
      <c r="L33" s="1"/>
      <c r="M33" s="41"/>
    </row>
    <row r="34" spans="1:50" ht="21" customHeight="1" x14ac:dyDescent="0.2">
      <c r="B34" s="3">
        <v>20</v>
      </c>
      <c r="C34" s="61"/>
      <c r="D34" s="61"/>
      <c r="E34" s="62"/>
      <c r="F34" s="62"/>
      <c r="G34" s="17"/>
      <c r="H34" s="36"/>
      <c r="I34" s="9"/>
      <c r="J34" s="36"/>
      <c r="K34" s="9"/>
      <c r="L34" s="1"/>
      <c r="M34" s="41"/>
    </row>
    <row r="35" spans="1:50" ht="21" customHeight="1" x14ac:dyDescent="0.2">
      <c r="B35" s="3">
        <v>21</v>
      </c>
      <c r="C35" s="61"/>
      <c r="D35" s="61"/>
      <c r="E35" s="62"/>
      <c r="F35" s="62"/>
      <c r="G35" s="17"/>
      <c r="H35" s="36"/>
      <c r="I35" s="9"/>
      <c r="J35" s="36"/>
      <c r="K35" s="9"/>
      <c r="L35" s="1"/>
      <c r="M35" s="41"/>
    </row>
    <row r="36" spans="1:50" ht="21" customHeight="1" x14ac:dyDescent="0.2">
      <c r="B36" s="3">
        <v>22</v>
      </c>
      <c r="C36" s="61"/>
      <c r="D36" s="61"/>
      <c r="E36" s="62"/>
      <c r="F36" s="62"/>
      <c r="G36" s="17"/>
      <c r="H36" s="36"/>
      <c r="I36" s="9"/>
      <c r="J36" s="36"/>
      <c r="K36" s="9"/>
      <c r="L36" s="1"/>
      <c r="M36" s="41"/>
    </row>
    <row r="37" spans="1:50" ht="21" customHeight="1" x14ac:dyDescent="0.2">
      <c r="B37" s="3">
        <v>23</v>
      </c>
      <c r="C37" s="61"/>
      <c r="D37" s="61"/>
      <c r="E37" s="62"/>
      <c r="F37" s="62"/>
      <c r="G37" s="17"/>
      <c r="H37" s="36"/>
      <c r="I37" s="9"/>
      <c r="J37" s="36"/>
      <c r="K37" s="9"/>
      <c r="L37" s="1"/>
      <c r="M37" s="41"/>
    </row>
    <row r="38" spans="1:50" ht="21" customHeight="1" x14ac:dyDescent="0.2">
      <c r="B38" s="3">
        <v>24</v>
      </c>
      <c r="C38" s="61"/>
      <c r="D38" s="61"/>
      <c r="E38" s="62"/>
      <c r="F38" s="62"/>
      <c r="G38" s="17"/>
      <c r="H38" s="36"/>
      <c r="I38" s="9"/>
      <c r="J38" s="36"/>
      <c r="K38" s="9"/>
      <c r="L38" s="1"/>
      <c r="M38" s="41"/>
    </row>
    <row r="39" spans="1:50" ht="21" customHeight="1" x14ac:dyDescent="0.2">
      <c r="B39" s="3">
        <v>25</v>
      </c>
      <c r="C39" s="61"/>
      <c r="D39" s="61"/>
      <c r="E39" s="62"/>
      <c r="F39" s="62"/>
      <c r="G39" s="17"/>
      <c r="H39" s="36"/>
      <c r="I39" s="9"/>
      <c r="J39" s="36"/>
      <c r="K39" s="9"/>
      <c r="L39" s="1"/>
      <c r="M39" s="41"/>
    </row>
    <row r="40" spans="1:50" ht="21" customHeight="1" x14ac:dyDescent="0.2">
      <c r="B40" s="3">
        <v>26</v>
      </c>
      <c r="C40" s="61"/>
      <c r="D40" s="61"/>
      <c r="E40" s="62"/>
      <c r="F40" s="62"/>
      <c r="G40" s="17"/>
      <c r="H40" s="36"/>
      <c r="I40" s="9"/>
      <c r="J40" s="36"/>
      <c r="K40" s="9"/>
      <c r="L40" s="1"/>
      <c r="M40" s="41"/>
    </row>
    <row r="41" spans="1:50" ht="21" customHeight="1" x14ac:dyDescent="0.2">
      <c r="B41" s="3">
        <v>27</v>
      </c>
      <c r="C41" s="61"/>
      <c r="D41" s="61"/>
      <c r="E41" s="62"/>
      <c r="F41" s="62"/>
      <c r="G41" s="17"/>
      <c r="H41" s="36"/>
      <c r="I41" s="9"/>
      <c r="J41" s="36"/>
      <c r="K41" s="9"/>
      <c r="L41" s="1"/>
      <c r="M41" s="41"/>
    </row>
    <row r="42" spans="1:50" ht="21" customHeight="1" x14ac:dyDescent="0.2">
      <c r="B42" s="3">
        <v>28</v>
      </c>
      <c r="C42" s="61"/>
      <c r="D42" s="61"/>
      <c r="E42" s="62"/>
      <c r="F42" s="62"/>
      <c r="G42" s="17"/>
      <c r="H42" s="36"/>
      <c r="I42" s="9"/>
      <c r="J42" s="36"/>
      <c r="K42" s="9"/>
      <c r="L42" s="1"/>
      <c r="M42" s="41"/>
    </row>
    <row r="43" spans="1:50" ht="21" customHeight="1" x14ac:dyDescent="0.2">
      <c r="B43" s="3">
        <v>29</v>
      </c>
      <c r="C43" s="61"/>
      <c r="D43" s="61"/>
      <c r="E43" s="62"/>
      <c r="F43" s="62"/>
      <c r="G43" s="17"/>
      <c r="H43" s="36"/>
      <c r="I43" s="9"/>
      <c r="J43" s="36"/>
      <c r="K43" s="9"/>
      <c r="L43" s="1"/>
    </row>
    <row r="44" spans="1:50" s="6" customFormat="1" ht="21" customHeight="1" x14ac:dyDescent="0.2">
      <c r="B44" s="3">
        <v>30</v>
      </c>
      <c r="C44" s="61"/>
      <c r="D44" s="61"/>
      <c r="E44" s="62"/>
      <c r="F44" s="62"/>
      <c r="G44" s="17"/>
      <c r="H44" s="36"/>
      <c r="I44" s="9"/>
      <c r="J44" s="36"/>
      <c r="K44" s="9"/>
      <c r="L44" s="1"/>
      <c r="M44" s="45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</row>
    <row r="45" spans="1:50" s="6" customFormat="1" ht="21" customHeight="1" x14ac:dyDescent="0.2">
      <c r="B45" s="87"/>
      <c r="C45" s="88"/>
      <c r="D45" s="88"/>
      <c r="E45" s="87"/>
      <c r="F45" s="87"/>
      <c r="G45" s="88"/>
      <c r="H45" s="87"/>
      <c r="I45" s="87"/>
      <c r="J45" s="87"/>
      <c r="K45" s="88"/>
      <c r="L45"/>
      <c r="M45" s="45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</row>
    <row r="46" spans="1:50" s="6" customFormat="1" ht="26" customHeight="1" x14ac:dyDescent="0.2">
      <c r="A46"/>
      <c r="B46" s="32"/>
      <c r="C46" s="33"/>
      <c r="D46" s="33"/>
      <c r="E46" s="33"/>
      <c r="F46" s="33"/>
      <c r="G46" s="33"/>
      <c r="H46" s="33"/>
      <c r="I46" s="33"/>
      <c r="J46" s="33"/>
      <c r="K46" s="33"/>
      <c r="M46" s="45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x14ac:dyDescent="0.2">
      <c r="E47" s="42"/>
      <c r="F47" s="63"/>
      <c r="G47" s="63"/>
      <c r="H47" s="63"/>
      <c r="I47" s="63"/>
      <c r="J47" s="63"/>
      <c r="K47" s="63"/>
    </row>
    <row r="48" spans="1:50" x14ac:dyDescent="0.2">
      <c r="E48" s="42"/>
      <c r="F48" s="63"/>
      <c r="G48" s="63"/>
      <c r="H48" s="63"/>
      <c r="I48" s="63"/>
      <c r="J48" s="63"/>
      <c r="K48" s="63"/>
    </row>
    <row r="49" spans="5:11" x14ac:dyDescent="0.2">
      <c r="E49" s="42"/>
      <c r="F49" s="63"/>
      <c r="G49" s="63"/>
      <c r="H49" s="63"/>
      <c r="I49" s="63"/>
      <c r="J49" s="63"/>
      <c r="K49" s="63"/>
    </row>
    <row r="50" spans="5:11" x14ac:dyDescent="0.2">
      <c r="E50" s="42"/>
      <c r="F50" s="63"/>
      <c r="G50" s="63"/>
      <c r="H50" s="63"/>
      <c r="I50" s="63"/>
      <c r="J50" s="63"/>
      <c r="K50" s="63"/>
    </row>
    <row r="51" spans="5:11" x14ac:dyDescent="0.2">
      <c r="E51" s="42"/>
      <c r="F51" s="63"/>
      <c r="G51" s="63"/>
      <c r="H51" s="63"/>
      <c r="I51" s="63"/>
      <c r="J51" s="63"/>
      <c r="K51" s="42"/>
    </row>
    <row r="52" spans="5:11" x14ac:dyDescent="0.2">
      <c r="F52" s="64"/>
      <c r="G52" s="64"/>
      <c r="H52" s="64"/>
      <c r="I52" s="64"/>
      <c r="J52" s="64"/>
    </row>
  </sheetData>
  <sheetProtection algorithmName="SHA-512" hashValue="iooy8LaBKV7gYR3hecVFUeZF1Lup3JleLaqa3TUCm9r6EF5kH64SqOWlJvtlcw3Wgz1RKxCy4VEaIRvTzO/Rzg==" saltValue="KA6xs+RRyHk7G2w38fZJoQ==" spinCount="100000" sheet="1" objects="1" scenarios="1"/>
  <protectedRanges>
    <protectedRange sqref="D6:K6" name="範囲1_2"/>
    <protectedRange sqref="L15:L44" name="範囲3_1"/>
    <protectedRange sqref="C15:F44 G15:G44" name="範囲2_1"/>
  </protectedRanges>
  <mergeCells count="12">
    <mergeCell ref="B1:L1"/>
    <mergeCell ref="M7:M8"/>
    <mergeCell ref="M10:M13"/>
    <mergeCell ref="M15:M17"/>
    <mergeCell ref="M19:M20"/>
    <mergeCell ref="F3:G3"/>
    <mergeCell ref="B6:C6"/>
    <mergeCell ref="B7:B8"/>
    <mergeCell ref="C7:D7"/>
    <mergeCell ref="G7:G8"/>
    <mergeCell ref="L7:L8"/>
    <mergeCell ref="D6:L6"/>
  </mergeCells>
  <phoneticPr fontId="3"/>
  <dataValidations count="10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H11:H44" xr:uid="{0E4370A6-E4AE-42ED-8146-2C7C758E36A5}">
      <formula1>種目3</formula1>
    </dataValidation>
    <dataValidation type="list" allowBlank="1" showInputMessage="1" showErrorMessage="1" sqref="J15:J44" xr:uid="{0B5F1B0D-D536-4A07-8F87-47863341A686}">
      <formula1>種目4</formula1>
    </dataValidation>
    <dataValidation allowBlank="1" promptTitle="入力は" prompt="姓のみを入力してください" sqref="E45" xr:uid="{00000000-0002-0000-0100-000005000000}"/>
    <dataValidation imeMode="on" allowBlank="1" showInputMessage="1" showErrorMessage="1" sqref="C45:D45" xr:uid="{00000000-0002-0000-0100-000006000000}"/>
    <dataValidation imeMode="halfAlpha" allowBlank="1" showInputMessage="1" showErrorMessage="1" sqref="B15:B44 G15:G44" xr:uid="{FBCB0BD4-47CB-4F54-8100-5DDEA7DAEA7E}"/>
    <dataValidation imeMode="hiragana" allowBlank="1" showInputMessage="1" showErrorMessage="1" sqref="D6 C15:D44" xr:uid="{00000000-0002-0000-0100-000008000000}"/>
    <dataValidation type="list" allowBlank="1" showInputMessage="1" showErrorMessage="1" sqref="K15:K44" xr:uid="{7612AE39-2D03-46F5-B162-F2C0DD94EC78}">
      <formula1>INDIRECT($J15)</formula1>
    </dataValidation>
    <dataValidation type="list" allowBlank="1" showInputMessage="1" showErrorMessage="1" sqref="I15:I44" xr:uid="{CF931D49-82CF-495D-97AC-B93F359EE25B}">
      <formula1>INDIRECT($H15)</formula1>
    </dataValidation>
    <dataValidation imeMode="fullKatakana" allowBlank="1" showInputMessage="1" showErrorMessage="1" sqref="E15:F44" xr:uid="{E186E185-25E4-40E2-BD7D-52D79FDEDB3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8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AF23"/>
  <sheetViews>
    <sheetView showGridLines="0" workbookViewId="0">
      <selection activeCell="C4" sqref="C4"/>
    </sheetView>
  </sheetViews>
  <sheetFormatPr defaultRowHeight="22.5" customHeight="1" x14ac:dyDescent="0.2"/>
  <cols>
    <col min="1" max="1" width="3.1796875" customWidth="1"/>
    <col min="2" max="2" width="4.81640625" customWidth="1"/>
    <col min="3" max="3" width="22.08984375" customWidth="1"/>
    <col min="4" max="4" width="16.1796875" customWidth="1"/>
    <col min="5" max="5" width="10.6328125" customWidth="1"/>
    <col min="6" max="6" width="16.1796875" customWidth="1"/>
    <col min="7" max="7" width="10.6328125" customWidth="1"/>
    <col min="8" max="8" width="3" customWidth="1"/>
    <col min="9" max="9" width="7.81640625" customWidth="1"/>
    <col min="10" max="10" width="2.1796875" customWidth="1"/>
    <col min="11" max="22" width="5.81640625" style="67" customWidth="1"/>
    <col min="23" max="23" width="5.81640625" customWidth="1"/>
    <col min="24" max="24" width="7.90625" customWidth="1"/>
    <col min="25" max="25" width="5.81640625" customWidth="1"/>
    <col min="26" max="26" width="8.81640625" customWidth="1"/>
    <col min="27" max="27" width="4.54296875" customWidth="1"/>
  </cols>
  <sheetData>
    <row r="1" spans="2:32" ht="22.5" customHeight="1" x14ac:dyDescent="0.2">
      <c r="B1" s="119" t="s">
        <v>55</v>
      </c>
      <c r="C1" s="119"/>
      <c r="D1" s="119"/>
      <c r="E1" s="119"/>
      <c r="F1" s="119"/>
      <c r="G1" s="119"/>
      <c r="H1" s="25"/>
      <c r="I1" s="25"/>
      <c r="J1" s="25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94"/>
      <c r="Z1" s="69"/>
      <c r="AA1" s="65"/>
      <c r="AB1" s="65"/>
      <c r="AC1" s="65"/>
      <c r="AD1" s="65"/>
      <c r="AE1" s="65"/>
      <c r="AF1" s="65"/>
    </row>
    <row r="2" spans="2:32" ht="15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69"/>
      <c r="L2" s="69"/>
      <c r="M2" s="66"/>
      <c r="N2" s="66"/>
      <c r="O2" s="66"/>
      <c r="P2" s="66"/>
      <c r="Q2" s="69"/>
      <c r="R2" s="69"/>
      <c r="S2" s="66"/>
      <c r="T2" s="66"/>
      <c r="U2" s="66"/>
      <c r="V2" s="66"/>
      <c r="W2" s="66"/>
      <c r="X2" s="66"/>
      <c r="Y2" s="66"/>
      <c r="Z2" s="66"/>
      <c r="AA2" s="65"/>
      <c r="AB2" s="65"/>
      <c r="AC2" s="65"/>
      <c r="AD2" s="65"/>
      <c r="AE2" s="65"/>
      <c r="AF2" s="65"/>
    </row>
    <row r="3" spans="2:32" ht="33" customHeight="1" x14ac:dyDescent="0.2">
      <c r="D3" s="155" t="s">
        <v>43</v>
      </c>
      <c r="E3" s="156"/>
      <c r="G3" s="21"/>
      <c r="I3" s="10"/>
      <c r="J3" s="10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2:32" ht="33" customHeight="1" x14ac:dyDescent="0.2"/>
    <row r="5" spans="2:32" ht="33" customHeight="1" x14ac:dyDescent="0.2">
      <c r="B5" s="120" t="s">
        <v>0</v>
      </c>
      <c r="C5" s="161"/>
      <c r="D5" s="95" t="str">
        <f>IF('男　子'!D6="","",'男　子'!D6)</f>
        <v/>
      </c>
      <c r="E5" s="96"/>
      <c r="F5" s="96"/>
      <c r="G5" s="97"/>
      <c r="I5" s="28"/>
      <c r="J5" t="s">
        <v>45</v>
      </c>
    </row>
    <row r="6" spans="2:32" ht="33" customHeight="1" x14ac:dyDescent="0.2">
      <c r="B6" s="146" t="s">
        <v>10</v>
      </c>
      <c r="C6" s="144"/>
      <c r="D6" s="158"/>
      <c r="E6" s="159"/>
      <c r="F6" s="159"/>
      <c r="G6" s="160"/>
      <c r="I6" s="29"/>
      <c r="J6" t="s">
        <v>47</v>
      </c>
    </row>
    <row r="7" spans="2:32" ht="33" customHeight="1" x14ac:dyDescent="0.2">
      <c r="B7" s="144" t="s">
        <v>1</v>
      </c>
      <c r="C7" s="145"/>
      <c r="D7" s="147"/>
      <c r="E7" s="148"/>
      <c r="F7" s="148"/>
      <c r="G7" s="149"/>
      <c r="H7" s="23"/>
      <c r="I7" s="22"/>
      <c r="J7" s="22"/>
      <c r="K7" s="70"/>
    </row>
    <row r="8" spans="2:32" ht="33" customHeight="1" x14ac:dyDescent="0.2">
      <c r="B8" s="144" t="s">
        <v>8</v>
      </c>
      <c r="C8" s="145"/>
      <c r="D8" s="150"/>
      <c r="E8" s="151"/>
      <c r="F8" s="151"/>
      <c r="G8" s="152"/>
      <c r="H8" s="24"/>
      <c r="I8" s="22"/>
      <c r="J8" s="22"/>
      <c r="K8" s="70"/>
    </row>
    <row r="9" spans="2:32" ht="33" customHeight="1" x14ac:dyDescent="0.2">
      <c r="B9" s="162" t="s">
        <v>41</v>
      </c>
      <c r="C9" s="163"/>
      <c r="D9" s="153"/>
      <c r="E9" s="154"/>
      <c r="F9" s="31" t="s">
        <v>9</v>
      </c>
      <c r="G9" s="30"/>
      <c r="H9" s="22"/>
      <c r="I9" s="22"/>
      <c r="J9" s="22" t="s">
        <v>69</v>
      </c>
    </row>
    <row r="10" spans="2:32" ht="33" customHeight="1" x14ac:dyDescent="0.2">
      <c r="B10" s="144" t="s">
        <v>46</v>
      </c>
      <c r="C10" s="157"/>
      <c r="D10" s="98" t="str">
        <f>IF(D20&gt;1,D20,"")</f>
        <v/>
      </c>
      <c r="E10" s="99"/>
      <c r="F10" s="99"/>
      <c r="G10" s="100"/>
      <c r="H10" s="22"/>
      <c r="I10" s="22"/>
      <c r="J10" s="22"/>
    </row>
    <row r="11" spans="2:32" ht="33" customHeight="1" x14ac:dyDescent="0.2"/>
    <row r="12" spans="2:32" ht="33" customHeight="1" x14ac:dyDescent="0.2">
      <c r="B12" s="166" t="s">
        <v>34</v>
      </c>
      <c r="C12" s="167"/>
      <c r="D12" s="179" t="s">
        <v>39</v>
      </c>
      <c r="E12" s="179"/>
      <c r="F12" s="168" t="s">
        <v>40</v>
      </c>
      <c r="G12" s="169"/>
    </row>
    <row r="13" spans="2:32" ht="33" customHeight="1" x14ac:dyDescent="0.2">
      <c r="B13" s="173" t="s">
        <v>28</v>
      </c>
      <c r="C13" s="26" t="s">
        <v>35</v>
      </c>
      <c r="D13" s="52" t="str">
        <f>IF(COUNTIF('男　子'!$H$15:$H$44,"六年以下Ｄ")/2=0,"",COUNTIF('男　子'!$H$15:$H$44,"六年以下Ｄ")/2)</f>
        <v/>
      </c>
      <c r="E13" s="47" t="s">
        <v>44</v>
      </c>
      <c r="F13" s="52" t="str">
        <f>IF(COUNTIF('女　子'!$H$15:$H$44,"六年以下Ｄ")/2=0,"",COUNTIF('女　子'!$H$15:$H$44,"六年以下Ｄ")/2)</f>
        <v/>
      </c>
      <c r="G13" s="47" t="s">
        <v>44</v>
      </c>
    </row>
    <row r="14" spans="2:32" ht="33" customHeight="1" x14ac:dyDescent="0.2">
      <c r="B14" s="174"/>
      <c r="C14" s="27" t="s">
        <v>36</v>
      </c>
      <c r="D14" s="48" t="str">
        <f>IF(COUNTIF('男　子'!$H$15:$H$44,"五年以下Ｄ")/2=0,"",COUNTIF('男　子'!$H$15:$H$44,"五年以下Ｄ")/2)</f>
        <v/>
      </c>
      <c r="E14" s="49" t="s">
        <v>44</v>
      </c>
      <c r="F14" s="48" t="str">
        <f>IF(COUNTIF('女　子'!$H$15:$H$44,"五年以下Ｄ")/2=0,"",COUNTIF('女　子'!$H$15:$H$44,"五年以下Ｄ")/2)</f>
        <v/>
      </c>
      <c r="G14" s="49" t="s">
        <v>44</v>
      </c>
    </row>
    <row r="15" spans="2:32" ht="33" customHeight="1" x14ac:dyDescent="0.2">
      <c r="B15" s="174"/>
      <c r="C15" s="27" t="s">
        <v>37</v>
      </c>
      <c r="D15" s="53" t="str">
        <f>IF(COUNTIF('男　子'!$H$15:$H$44,"四年以下Ｄ")/2=0,"",COUNTIF('男　子'!$H$15:$H$44,"四年以下Ｄ")/2)</f>
        <v/>
      </c>
      <c r="E15" s="49" t="s">
        <v>44</v>
      </c>
      <c r="F15" s="53" t="str">
        <f>IF(COUNTIF('女　子'!$H$15:$H$44,"四年以下Ｄ")/2=0,"",COUNTIF('女　子'!$H$15:$H$44,"四年以下Ｄ")/2)</f>
        <v/>
      </c>
      <c r="G15" s="49" t="s">
        <v>44</v>
      </c>
    </row>
    <row r="16" spans="2:32" ht="33" customHeight="1" x14ac:dyDescent="0.2">
      <c r="B16" s="173" t="s">
        <v>30</v>
      </c>
      <c r="C16" s="26" t="s">
        <v>35</v>
      </c>
      <c r="D16" s="52" t="str">
        <f>IF(COUNTIF('男　子'!$J$15:$J$44,"六年以下Ｓ")=0,"",COUNTIF('男　子'!$J$15:$J$44,"六年以下Ｓ"))</f>
        <v/>
      </c>
      <c r="E16" s="47" t="s">
        <v>38</v>
      </c>
      <c r="F16" s="52" t="str">
        <f>IF(COUNTIF('女　子'!$J$15:$J$44,"六年以下Ｓ")=0,"",COUNTIF('女　子'!$J$15:$J$44,"六年以下Ｓ"))</f>
        <v/>
      </c>
      <c r="G16" s="47" t="s">
        <v>38</v>
      </c>
    </row>
    <row r="17" spans="2:12" ht="33" customHeight="1" x14ac:dyDescent="0.2">
      <c r="B17" s="174"/>
      <c r="C17" s="27" t="s">
        <v>53</v>
      </c>
      <c r="D17" s="48" t="str">
        <f>IF(COUNTIF('男　子'!$J$15:$J$44,"五年以下Ｓ")=0,"",COUNTIF('男　子'!$J$15:$J$44,"五年以下Ｓ"))</f>
        <v/>
      </c>
      <c r="E17" s="49" t="s">
        <v>38</v>
      </c>
      <c r="F17" s="48" t="str">
        <f>IF(COUNTIF('女　子'!$J$15:$J$44,"五年以下Ｓ")=0,"",COUNTIF('女　子'!$J$15:$J$44,"五年以下Ｓ"))</f>
        <v/>
      </c>
      <c r="G17" s="49" t="s">
        <v>38</v>
      </c>
    </row>
    <row r="18" spans="2:12" ht="33" customHeight="1" x14ac:dyDescent="0.2">
      <c r="B18" s="174"/>
      <c r="C18" s="27" t="s">
        <v>54</v>
      </c>
      <c r="D18" s="53" t="str">
        <f>IF(COUNTIF('男　子'!$J$15:$J$44,"四年以下Ｓ")=0,"",COUNTIF('男　子'!$J$15:$J$44,"四年以下Ｓ"))</f>
        <v/>
      </c>
      <c r="E18" s="49" t="s">
        <v>38</v>
      </c>
      <c r="F18" s="53" t="str">
        <f>IF(COUNTIF('女　子'!$J$15:$J$44,"四年以下Ｓ")=0,"",COUNTIF('女　子'!$J$15:$J$44,"四年以下Ｓ"))</f>
        <v/>
      </c>
      <c r="G18" s="49" t="s">
        <v>38</v>
      </c>
    </row>
    <row r="19" spans="2:12" ht="33" customHeight="1" x14ac:dyDescent="0.2">
      <c r="B19" s="166" t="s">
        <v>42</v>
      </c>
      <c r="C19" s="175"/>
      <c r="D19" s="176" t="str">
        <f>IF(SUM(D13:D15,F13:F15)*2+SUM(D16:D18,F16:F18)=0,"",SUM(D13:D15,F13:F15)*2+SUM(D16:D18,F16:F18))</f>
        <v/>
      </c>
      <c r="E19" s="177"/>
      <c r="F19" s="177"/>
      <c r="G19" s="178"/>
    </row>
    <row r="20" spans="2:12" ht="33" customHeight="1" x14ac:dyDescent="0.2">
      <c r="B20" s="166" t="s">
        <v>46</v>
      </c>
      <c r="C20" s="175"/>
      <c r="D20" s="170" t="str">
        <f>IF(D19="","",D19*1500)</f>
        <v/>
      </c>
      <c r="E20" s="171"/>
      <c r="F20" s="171"/>
      <c r="G20" s="172"/>
      <c r="J20" s="110" t="s">
        <v>129</v>
      </c>
    </row>
    <row r="21" spans="2:12" ht="10" customHeight="1" x14ac:dyDescent="0.2"/>
    <row r="22" spans="2:12" ht="125" customHeight="1" x14ac:dyDescent="0.2">
      <c r="B22" s="165" t="s">
        <v>132</v>
      </c>
      <c r="C22" s="165"/>
      <c r="D22" s="165"/>
      <c r="E22" s="165"/>
      <c r="F22" s="165"/>
      <c r="G22" s="165"/>
      <c r="H22" s="5"/>
      <c r="I22" s="5"/>
      <c r="J22" s="5"/>
      <c r="K22" s="68"/>
      <c r="L22" s="68"/>
    </row>
    <row r="23" spans="2:12" ht="19.5" customHeight="1" x14ac:dyDescent="0.2">
      <c r="B23" s="164"/>
      <c r="C23" s="164"/>
      <c r="D23" s="164"/>
      <c r="E23" s="164"/>
      <c r="F23" s="164"/>
      <c r="G23" s="164"/>
      <c r="H23" s="5"/>
      <c r="I23" s="5"/>
      <c r="J23" s="5"/>
    </row>
  </sheetData>
  <sheetProtection algorithmName="SHA-512" hashValue="RnEhmPqWBDSNI9NY9L52rnfpboVQTIiM3BLdIVNx2z7fbAplQJiUuAKW81S4Csa2AQy0gOhM3srN95Nt1CB9+Q==" saltValue="OC2IWAQ5/f8lPzxTrAI+bg==" spinCount="100000" sheet="1" objects="1" scenarios="1"/>
  <protectedRanges>
    <protectedRange sqref="B22:G22" name="範囲2"/>
    <protectedRange sqref="D8:F9 D6:F6 D7:E7 G6:G9" name="範囲1_5"/>
  </protectedRanges>
  <mergeCells count="23">
    <mergeCell ref="B23:G23"/>
    <mergeCell ref="B22:G22"/>
    <mergeCell ref="B12:C12"/>
    <mergeCell ref="F12:G12"/>
    <mergeCell ref="D20:G20"/>
    <mergeCell ref="B13:B15"/>
    <mergeCell ref="B16:B18"/>
    <mergeCell ref="B19:C19"/>
    <mergeCell ref="B20:C20"/>
    <mergeCell ref="D19:G19"/>
    <mergeCell ref="D12:E12"/>
    <mergeCell ref="B1:G1"/>
    <mergeCell ref="B6:C6"/>
    <mergeCell ref="B8:C8"/>
    <mergeCell ref="D7:G7"/>
    <mergeCell ref="D8:G8"/>
    <mergeCell ref="D9:E9"/>
    <mergeCell ref="D3:E3"/>
    <mergeCell ref="B10:C10"/>
    <mergeCell ref="D6:G6"/>
    <mergeCell ref="B5:C5"/>
    <mergeCell ref="B7:C7"/>
    <mergeCell ref="B9:C9"/>
  </mergeCells>
  <phoneticPr fontId="3"/>
  <dataValidations count="2">
    <dataValidation imeMode="hiragana" allowBlank="1" showInputMessage="1" showErrorMessage="1" sqref="F9 D5:D9" xr:uid="{00000000-0002-0000-0200-000000000000}"/>
    <dataValidation imeMode="halfAlpha" allowBlank="1" showInputMessage="1" showErrorMessage="1" sqref="G9" xr:uid="{00000000-0002-0000-02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1C3F-47F1-4305-9588-891BB28C3059}">
  <sheetPr>
    <tabColor rgb="FFFFFF00"/>
  </sheetPr>
  <dimension ref="B1:AC42"/>
  <sheetViews>
    <sheetView workbookViewId="0">
      <selection activeCell="G2" sqref="G2"/>
    </sheetView>
  </sheetViews>
  <sheetFormatPr defaultColWidth="8.81640625" defaultRowHeight="13" x14ac:dyDescent="0.2"/>
  <cols>
    <col min="1" max="1" width="4.81640625" style="65" customWidth="1"/>
    <col min="2" max="2" width="20" style="65" customWidth="1"/>
    <col min="3" max="14" width="6.453125" style="65" customWidth="1"/>
    <col min="15" max="15" width="9.36328125" style="65" customWidth="1"/>
    <col min="16" max="16" width="14.36328125" style="65" customWidth="1"/>
    <col min="17" max="17" width="9.1796875" style="65" customWidth="1"/>
    <col min="18" max="29" width="7" style="111" customWidth="1"/>
    <col min="30" max="16384" width="8.81640625" style="65"/>
  </cols>
  <sheetData>
    <row r="1" spans="2:29" ht="14" x14ac:dyDescent="0.2">
      <c r="B1" s="104" t="s">
        <v>128</v>
      </c>
      <c r="C1" s="108" t="str">
        <f>"BD6"</f>
        <v>BD6</v>
      </c>
      <c r="D1" s="108" t="str">
        <f>"BD5"</f>
        <v>BD5</v>
      </c>
      <c r="E1" s="108" t="str">
        <f>"BD4"</f>
        <v>BD4</v>
      </c>
      <c r="F1" s="114" t="str">
        <f>"BS6"</f>
        <v>BS6</v>
      </c>
      <c r="G1" s="114" t="str">
        <f>"BS5"</f>
        <v>BS5</v>
      </c>
      <c r="H1" s="114" t="str">
        <f>"BS4"</f>
        <v>BS4</v>
      </c>
      <c r="I1" s="106" t="str">
        <f>"GD6"</f>
        <v>GD6</v>
      </c>
      <c r="J1" s="106" t="str">
        <f>"GD5"</f>
        <v>GD5</v>
      </c>
      <c r="K1" s="106" t="str">
        <f>"GD4"</f>
        <v>GD4</v>
      </c>
      <c r="L1" s="107" t="str">
        <f>"GS6"</f>
        <v>GS6</v>
      </c>
      <c r="M1" s="107" t="str">
        <f>"GS5"</f>
        <v>GS5</v>
      </c>
      <c r="N1" s="107" t="str">
        <f>"GS4"</f>
        <v>GS4</v>
      </c>
      <c r="O1" s="94" t="s">
        <v>67</v>
      </c>
      <c r="P1" s="94" t="s">
        <v>68</v>
      </c>
    </row>
    <row r="2" spans="2:29" ht="14" x14ac:dyDescent="0.2">
      <c r="B2" s="104" t="str">
        <f>総括表!$D$5</f>
        <v/>
      </c>
      <c r="C2" s="94" t="str">
        <f>総括表!$D$13</f>
        <v/>
      </c>
      <c r="D2" s="94" t="str">
        <f>総括表!$D$14</f>
        <v/>
      </c>
      <c r="E2" s="94" t="str">
        <f>総括表!$D$15</f>
        <v/>
      </c>
      <c r="F2" s="94" t="str">
        <f>総括表!$D$16</f>
        <v/>
      </c>
      <c r="G2" s="94" t="str">
        <f>総括表!$D$17</f>
        <v/>
      </c>
      <c r="H2" s="94" t="str">
        <f>総括表!$D$18</f>
        <v/>
      </c>
      <c r="I2" s="94" t="str">
        <f>総括表!$F$13</f>
        <v/>
      </c>
      <c r="J2" s="94" t="str">
        <f>総括表!$F$14</f>
        <v/>
      </c>
      <c r="K2" s="94" t="str">
        <f>総括表!$F$15</f>
        <v/>
      </c>
      <c r="L2" s="94" t="str">
        <f>総括表!$F$16</f>
        <v/>
      </c>
      <c r="M2" s="94" t="str">
        <f>総括表!$F$17</f>
        <v/>
      </c>
      <c r="N2" s="94" t="str">
        <f>総括表!$F$18</f>
        <v/>
      </c>
      <c r="O2" s="104" t="str">
        <f>総括表!$D$19</f>
        <v/>
      </c>
      <c r="P2" s="105" t="str">
        <f>総括表!$D$20</f>
        <v/>
      </c>
    </row>
    <row r="5" spans="2:29" x14ac:dyDescent="0.2"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29" ht="16.5" x14ac:dyDescent="0.2">
      <c r="C6" s="101"/>
      <c r="D6" s="109" t="s">
        <v>90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1"/>
    </row>
    <row r="7" spans="2:29" ht="13" customHeight="1" x14ac:dyDescent="0.2">
      <c r="C7" s="101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1"/>
    </row>
    <row r="8" spans="2:29" ht="13" customHeight="1" x14ac:dyDescent="0.2"/>
    <row r="9" spans="2:29" x14ac:dyDescent="0.2">
      <c r="S9" s="112">
        <f>COUNTA('男　子'!$H15)+COUNTA('男　子'!$I15)</f>
        <v>0</v>
      </c>
      <c r="T9" s="112">
        <f>COUNTIF('男　子'!$I$15:$I$44,'男　子'!$I15)</f>
        <v>0</v>
      </c>
      <c r="U9" s="112">
        <f>COUNTA('男　子'!J15)+COUNTA('男　子'!K15)</f>
        <v>0</v>
      </c>
      <c r="V9" s="112">
        <f>COUNTIF('男　子'!$K$15:$K$44,'男　子'!$K15)</f>
        <v>0</v>
      </c>
      <c r="W9" s="112">
        <f>COUNTA('男　子'!$I15)+COUNTA('男　子'!$K15)</f>
        <v>0</v>
      </c>
      <c r="Y9" s="112">
        <f>COUNTA('女　子'!$H15)+COUNTA('女　子'!$I15)</f>
        <v>0</v>
      </c>
      <c r="Z9" s="112">
        <f>COUNTIF('女　子'!$I$15:$I$44,'女　子'!$I15)</f>
        <v>0</v>
      </c>
      <c r="AA9" s="112">
        <f>COUNTA('女　子'!$J15)+COUNTA('女　子'!$K15)</f>
        <v>0</v>
      </c>
      <c r="AB9" s="112">
        <f>COUNTIF('女　子'!$K$15:$K$44,'女　子'!$K15)</f>
        <v>0</v>
      </c>
      <c r="AC9" s="112">
        <f>COUNTA('女　子'!$I15)+COUNTA('女　子'!$K15)</f>
        <v>0</v>
      </c>
    </row>
    <row r="10" spans="2:29" x14ac:dyDescent="0.2">
      <c r="S10" s="112">
        <f>COUNTA('男　子'!$H16)+COUNTA('男　子'!$I16)</f>
        <v>0</v>
      </c>
      <c r="T10" s="112">
        <f>COUNTIF('男　子'!$I$15:$I$44,'男　子'!$I16)</f>
        <v>0</v>
      </c>
      <c r="U10" s="112">
        <f>COUNTA('男　子'!J16)+COUNTA('男　子'!K16)</f>
        <v>0</v>
      </c>
      <c r="V10" s="112">
        <f>COUNTIF('男　子'!$K$15:$K$44,'男　子'!$K16)</f>
        <v>0</v>
      </c>
      <c r="W10" s="112">
        <f>COUNTA('男　子'!$I16)+COUNTA('男　子'!$K16)</f>
        <v>0</v>
      </c>
      <c r="Y10" s="112">
        <f>COUNTA('女　子'!$H16)+COUNTA('女　子'!$I16)</f>
        <v>0</v>
      </c>
      <c r="Z10" s="112">
        <f>COUNTIF('女　子'!$I$15:$I$44,'女　子'!$I16)</f>
        <v>0</v>
      </c>
      <c r="AA10" s="112">
        <f>COUNTA('女　子'!$J16)+COUNTA('女　子'!$K16)</f>
        <v>0</v>
      </c>
      <c r="AB10" s="112">
        <f>COUNTIF('女　子'!$K$15:$K$44,'女　子'!$K16)</f>
        <v>0</v>
      </c>
      <c r="AC10" s="112">
        <f>COUNTA('女　子'!$I16)+COUNTA('女　子'!$K16)</f>
        <v>0</v>
      </c>
    </row>
    <row r="11" spans="2:29" x14ac:dyDescent="0.2">
      <c r="S11" s="112">
        <f>COUNTA('男　子'!$H17)+COUNTA('男　子'!$I17)</f>
        <v>0</v>
      </c>
      <c r="T11" s="112">
        <f>COUNTIF('男　子'!$I$15:$I$44,'男　子'!$I17)</f>
        <v>0</v>
      </c>
      <c r="U11" s="112">
        <f>COUNTA('男　子'!J17)+COUNTA('男　子'!K17)</f>
        <v>0</v>
      </c>
      <c r="V11" s="112">
        <f>COUNTIF('男　子'!$K$15:$K$44,'男　子'!$K17)</f>
        <v>0</v>
      </c>
      <c r="W11" s="112">
        <f>COUNTA('男　子'!$I17)+COUNTA('男　子'!$K17)</f>
        <v>0</v>
      </c>
      <c r="Y11" s="112">
        <f>COUNTA('女　子'!$H17)+COUNTA('女　子'!$I17)</f>
        <v>0</v>
      </c>
      <c r="Z11" s="112">
        <f>COUNTIF('女　子'!$I$15:$I$44,'女　子'!$I17)</f>
        <v>0</v>
      </c>
      <c r="AA11" s="112">
        <f>COUNTA('女　子'!$J17)+COUNTA('女　子'!$K17)</f>
        <v>0</v>
      </c>
      <c r="AB11" s="112">
        <f>COUNTIF('女　子'!$K$15:$K$44,'女　子'!$K17)</f>
        <v>0</v>
      </c>
      <c r="AC11" s="112">
        <f>COUNTA('女　子'!$I17)+COUNTA('女　子'!$K17)</f>
        <v>0</v>
      </c>
    </row>
    <row r="12" spans="2:29" x14ac:dyDescent="0.2">
      <c r="S12" s="112">
        <f>COUNTA('男　子'!$H18)+COUNTA('男　子'!$I18)</f>
        <v>0</v>
      </c>
      <c r="T12" s="112">
        <f>COUNTIF('男　子'!$I$15:$I$44,'男　子'!$I18)</f>
        <v>0</v>
      </c>
      <c r="U12" s="112">
        <f>COUNTA('男　子'!J18)+COUNTA('男　子'!K18)</f>
        <v>0</v>
      </c>
      <c r="V12" s="112">
        <f>COUNTIF('男　子'!$K$15:$K$44,'男　子'!$K18)</f>
        <v>0</v>
      </c>
      <c r="W12" s="112">
        <f>COUNTA('男　子'!$I18)+COUNTA('男　子'!$K18)</f>
        <v>0</v>
      </c>
      <c r="Y12" s="112">
        <f>COUNTA('女　子'!$H18)+COUNTA('女　子'!$I18)</f>
        <v>0</v>
      </c>
      <c r="Z12" s="112">
        <f>COUNTIF('女　子'!$I$15:$I$44,'女　子'!$I18)</f>
        <v>0</v>
      </c>
      <c r="AA12" s="112">
        <f>COUNTA('女　子'!$J18)+COUNTA('女　子'!$K18)</f>
        <v>0</v>
      </c>
      <c r="AB12" s="112">
        <f>COUNTIF('女　子'!$K$15:$K$44,'女　子'!$K18)</f>
        <v>0</v>
      </c>
      <c r="AC12" s="112">
        <f>COUNTA('女　子'!$I18)+COUNTA('女　子'!$K18)</f>
        <v>0</v>
      </c>
    </row>
    <row r="13" spans="2:29" x14ac:dyDescent="0.2">
      <c r="S13" s="112">
        <f>COUNTA('男　子'!$H19)+COUNTA('男　子'!$I19)</f>
        <v>0</v>
      </c>
      <c r="T13" s="112">
        <f>COUNTIF('男　子'!$I$15:$I$44,'男　子'!$I19)</f>
        <v>0</v>
      </c>
      <c r="U13" s="112">
        <f>COUNTA('男　子'!J19)+COUNTA('男　子'!K19)</f>
        <v>0</v>
      </c>
      <c r="V13" s="112">
        <f>COUNTIF('男　子'!$K$15:$K$44,'男　子'!$K19)</f>
        <v>0</v>
      </c>
      <c r="W13" s="112">
        <f>COUNTA('男　子'!$I19)+COUNTA('男　子'!$K19)</f>
        <v>0</v>
      </c>
      <c r="Y13" s="112">
        <f>COUNTA('女　子'!$H19)+COUNTA('女　子'!$I19)</f>
        <v>0</v>
      </c>
      <c r="Z13" s="112">
        <f>COUNTIF('女　子'!$I$15:$I$44,'女　子'!$I19)</f>
        <v>0</v>
      </c>
      <c r="AA13" s="112">
        <f>COUNTA('女　子'!$J19)+COUNTA('女　子'!$K19)</f>
        <v>0</v>
      </c>
      <c r="AB13" s="112">
        <f>COUNTIF('女　子'!$K$15:$K$44,'女　子'!$K19)</f>
        <v>0</v>
      </c>
      <c r="AC13" s="112">
        <f>COUNTA('女　子'!$I19)+COUNTA('女　子'!$K19)</f>
        <v>0</v>
      </c>
    </row>
    <row r="14" spans="2:29" x14ac:dyDescent="0.2">
      <c r="S14" s="112">
        <f>COUNTA('男　子'!$H20)+COUNTA('男　子'!$I20)</f>
        <v>0</v>
      </c>
      <c r="T14" s="112">
        <f>COUNTIF('男　子'!$I$15:$I$44,'男　子'!$I20)</f>
        <v>0</v>
      </c>
      <c r="U14" s="112">
        <f>COUNTA('男　子'!J20)+COUNTA('男　子'!K20)</f>
        <v>0</v>
      </c>
      <c r="V14" s="112">
        <f>COUNTIF('男　子'!$K$15:$K$44,'男　子'!$K20)</f>
        <v>0</v>
      </c>
      <c r="W14" s="112">
        <f>COUNTA('男　子'!$I20)+COUNTA('男　子'!$K20)</f>
        <v>0</v>
      </c>
      <c r="Y14" s="112">
        <f>COUNTA('女　子'!$H20)+COUNTA('女　子'!$I20)</f>
        <v>0</v>
      </c>
      <c r="Z14" s="112">
        <f>COUNTIF('女　子'!$I$15:$I$44,'女　子'!$I20)</f>
        <v>0</v>
      </c>
      <c r="AA14" s="112">
        <f>COUNTA('女　子'!$J20)+COUNTA('女　子'!$K20)</f>
        <v>0</v>
      </c>
      <c r="AB14" s="112">
        <f>COUNTIF('女　子'!$K$15:$K$44,'女　子'!$K20)</f>
        <v>0</v>
      </c>
      <c r="AC14" s="112">
        <f>COUNTA('女　子'!$I20)+COUNTA('女　子'!$K20)</f>
        <v>0</v>
      </c>
    </row>
    <row r="15" spans="2:29" x14ac:dyDescent="0.2">
      <c r="S15" s="112">
        <f>COUNTA('男　子'!$H21)+COUNTA('男　子'!$I21)</f>
        <v>0</v>
      </c>
      <c r="T15" s="112">
        <f>COUNTIF('男　子'!$I$15:$I$44,'男　子'!$I21)</f>
        <v>0</v>
      </c>
      <c r="U15" s="112">
        <f>COUNTA('男　子'!J21)+COUNTA('男　子'!K21)</f>
        <v>0</v>
      </c>
      <c r="V15" s="112">
        <f>COUNTIF('男　子'!$K$15:$K$44,'男　子'!$K21)</f>
        <v>0</v>
      </c>
      <c r="W15" s="112">
        <f>COUNTA('男　子'!$I21)+COUNTA('男　子'!$K21)</f>
        <v>0</v>
      </c>
      <c r="Y15" s="112">
        <f>COUNTA('女　子'!$H21)+COUNTA('女　子'!$I21)</f>
        <v>0</v>
      </c>
      <c r="Z15" s="112">
        <f>COUNTIF('女　子'!$I$15:$I$44,'女　子'!$I21)</f>
        <v>0</v>
      </c>
      <c r="AA15" s="112">
        <f>COUNTA('女　子'!$J21)+COUNTA('女　子'!$K21)</f>
        <v>0</v>
      </c>
      <c r="AB15" s="112">
        <f>COUNTIF('女　子'!$K$15:$K$44,'女　子'!$K21)</f>
        <v>0</v>
      </c>
      <c r="AC15" s="112">
        <f>COUNTA('女　子'!$I21)+COUNTA('女　子'!$K21)</f>
        <v>0</v>
      </c>
    </row>
    <row r="16" spans="2:29" x14ac:dyDescent="0.2">
      <c r="S16" s="112">
        <f>COUNTA('男　子'!$H22)+COUNTA('男　子'!$I22)</f>
        <v>0</v>
      </c>
      <c r="T16" s="112">
        <f>COUNTIF('男　子'!$I$15:$I$44,'男　子'!$I22)</f>
        <v>0</v>
      </c>
      <c r="U16" s="112">
        <f>COUNTA('男　子'!J22)+COUNTA('男　子'!K22)</f>
        <v>0</v>
      </c>
      <c r="V16" s="112">
        <f>COUNTIF('男　子'!$K$15:$K$44,'男　子'!$K22)</f>
        <v>0</v>
      </c>
      <c r="W16" s="112">
        <f>COUNTA('男　子'!$I22)+COUNTA('男　子'!$K22)</f>
        <v>0</v>
      </c>
      <c r="Y16" s="112">
        <f>COUNTA('女　子'!$H22)+COUNTA('女　子'!$I22)</f>
        <v>0</v>
      </c>
      <c r="Z16" s="112">
        <f>COUNTIF('女　子'!$I$15:$I$44,'女　子'!$I22)</f>
        <v>0</v>
      </c>
      <c r="AA16" s="112">
        <f>COUNTA('女　子'!$J22)+COUNTA('女　子'!$K22)</f>
        <v>0</v>
      </c>
      <c r="AB16" s="112">
        <f>COUNTIF('女　子'!$K$15:$K$44,'女　子'!$K22)</f>
        <v>0</v>
      </c>
      <c r="AC16" s="112">
        <f>COUNTA('女　子'!$I22)+COUNTA('女　子'!$K22)</f>
        <v>0</v>
      </c>
    </row>
    <row r="17" spans="19:29" x14ac:dyDescent="0.2">
      <c r="S17" s="112">
        <f>COUNTA('男　子'!$H23)+COUNTA('男　子'!$I23)</f>
        <v>0</v>
      </c>
      <c r="T17" s="112">
        <f>COUNTIF('男　子'!$I$15:$I$44,'男　子'!$I23)</f>
        <v>0</v>
      </c>
      <c r="U17" s="112">
        <f>COUNTA('男　子'!J23)+COUNTA('男　子'!K23)</f>
        <v>0</v>
      </c>
      <c r="V17" s="112">
        <f>COUNTIF('男　子'!$K$15:$K$44,'男　子'!$K23)</f>
        <v>0</v>
      </c>
      <c r="W17" s="112">
        <f>COUNTA('男　子'!$I23)+COUNTA('男　子'!$K23)</f>
        <v>0</v>
      </c>
      <c r="Y17" s="112">
        <f>COUNTA('女　子'!$H23)+COUNTA('女　子'!$I23)</f>
        <v>0</v>
      </c>
      <c r="Z17" s="112">
        <f>COUNTIF('女　子'!$I$15:$I$44,'女　子'!$I23)</f>
        <v>0</v>
      </c>
      <c r="AA17" s="112">
        <f>COUNTA('女　子'!$J23)+COUNTA('女　子'!$K23)</f>
        <v>0</v>
      </c>
      <c r="AB17" s="112">
        <f>COUNTIF('女　子'!$K$15:$K$44,'女　子'!$K23)</f>
        <v>0</v>
      </c>
      <c r="AC17" s="112">
        <f>COUNTA('女　子'!$I23)+COUNTA('女　子'!$K23)</f>
        <v>0</v>
      </c>
    </row>
    <row r="18" spans="19:29" x14ac:dyDescent="0.2">
      <c r="S18" s="112">
        <f>COUNTA('男　子'!$H24)+COUNTA('男　子'!$I24)</f>
        <v>0</v>
      </c>
      <c r="T18" s="112">
        <f>COUNTIF('男　子'!$I$15:$I$44,'男　子'!$I24)</f>
        <v>0</v>
      </c>
      <c r="U18" s="112">
        <f>COUNTA('男　子'!J24)+COUNTA('男　子'!K24)</f>
        <v>0</v>
      </c>
      <c r="V18" s="112">
        <f>COUNTIF('男　子'!$K$15:$K$44,'男　子'!$K24)</f>
        <v>0</v>
      </c>
      <c r="W18" s="112">
        <f>COUNTA('男　子'!$I24)+COUNTA('男　子'!$K24)</f>
        <v>0</v>
      </c>
      <c r="Y18" s="112">
        <f>COUNTA('女　子'!$H24)+COUNTA('女　子'!$I24)</f>
        <v>0</v>
      </c>
      <c r="Z18" s="112">
        <f>COUNTIF('女　子'!$I$15:$I$44,'女　子'!$I24)</f>
        <v>0</v>
      </c>
      <c r="AA18" s="112">
        <f>COUNTA('女　子'!$J24)+COUNTA('女　子'!$K24)</f>
        <v>0</v>
      </c>
      <c r="AB18" s="112">
        <f>COUNTIF('女　子'!$K$15:$K$44,'女　子'!$K24)</f>
        <v>0</v>
      </c>
      <c r="AC18" s="112">
        <f>COUNTA('女　子'!$I24)+COUNTA('女　子'!$K24)</f>
        <v>0</v>
      </c>
    </row>
    <row r="19" spans="19:29" x14ac:dyDescent="0.2">
      <c r="S19" s="112">
        <f>COUNTA('男　子'!$H25)+COUNTA('男　子'!$I25)</f>
        <v>0</v>
      </c>
      <c r="T19" s="112">
        <f>COUNTIF('男　子'!$I$15:$I$44,'男　子'!$I25)</f>
        <v>0</v>
      </c>
      <c r="U19" s="112">
        <f>COUNTA('男　子'!J25)+COUNTA('男　子'!K25)</f>
        <v>0</v>
      </c>
      <c r="V19" s="112">
        <f>COUNTIF('男　子'!$K$15:$K$44,'男　子'!$K25)</f>
        <v>0</v>
      </c>
      <c r="W19" s="112">
        <f>COUNTA('男　子'!$I25)+COUNTA('男　子'!$K25)</f>
        <v>0</v>
      </c>
      <c r="Y19" s="112">
        <f>COUNTA('女　子'!$H25)+COUNTA('女　子'!$I25)</f>
        <v>0</v>
      </c>
      <c r="Z19" s="112">
        <f>COUNTIF('女　子'!$I$15:$I$44,'女　子'!$I25)</f>
        <v>0</v>
      </c>
      <c r="AA19" s="112">
        <f>COUNTA('女　子'!$J25)+COUNTA('女　子'!$K25)</f>
        <v>0</v>
      </c>
      <c r="AB19" s="112">
        <f>COUNTIF('女　子'!$K$15:$K$44,'女　子'!$K25)</f>
        <v>0</v>
      </c>
      <c r="AC19" s="112">
        <f>COUNTA('女　子'!$I25)+COUNTA('女　子'!$K25)</f>
        <v>0</v>
      </c>
    </row>
    <row r="20" spans="19:29" x14ac:dyDescent="0.2">
      <c r="S20" s="112">
        <f>COUNTA('男　子'!$H26)+COUNTA('男　子'!$I26)</f>
        <v>0</v>
      </c>
      <c r="T20" s="112">
        <f>COUNTIF('男　子'!$I$15:$I$44,'男　子'!$I26)</f>
        <v>0</v>
      </c>
      <c r="U20" s="112">
        <f>COUNTA('男　子'!J26)+COUNTA('男　子'!K26)</f>
        <v>0</v>
      </c>
      <c r="V20" s="112">
        <f>COUNTIF('男　子'!$K$15:$K$44,'男　子'!$K26)</f>
        <v>0</v>
      </c>
      <c r="W20" s="112">
        <f>COUNTA('男　子'!$I26)+COUNTA('男　子'!$K26)</f>
        <v>0</v>
      </c>
      <c r="Y20" s="112">
        <f>COUNTA('女　子'!$H26)+COUNTA('女　子'!$I26)</f>
        <v>0</v>
      </c>
      <c r="Z20" s="112">
        <f>COUNTIF('女　子'!$I$15:$I$44,'女　子'!$I26)</f>
        <v>0</v>
      </c>
      <c r="AA20" s="112">
        <f>COUNTA('女　子'!$J26)+COUNTA('女　子'!$K26)</f>
        <v>0</v>
      </c>
      <c r="AB20" s="112">
        <f>COUNTIF('女　子'!$K$15:$K$44,'女　子'!$K26)</f>
        <v>0</v>
      </c>
      <c r="AC20" s="112">
        <f>COUNTA('女　子'!$I26)+COUNTA('女　子'!$K26)</f>
        <v>0</v>
      </c>
    </row>
    <row r="21" spans="19:29" x14ac:dyDescent="0.2">
      <c r="S21" s="112">
        <f>COUNTA('男　子'!$H27)+COUNTA('男　子'!$I27)</f>
        <v>0</v>
      </c>
      <c r="T21" s="112">
        <f>COUNTIF('男　子'!$I$15:$I$44,'男　子'!$I27)</f>
        <v>0</v>
      </c>
      <c r="U21" s="112">
        <f>COUNTA('男　子'!J27)+COUNTA('男　子'!K27)</f>
        <v>0</v>
      </c>
      <c r="V21" s="112">
        <f>COUNTIF('男　子'!$K$15:$K$44,'男　子'!$K27)</f>
        <v>0</v>
      </c>
      <c r="W21" s="112">
        <f>COUNTA('男　子'!$I27)+COUNTA('男　子'!$K27)</f>
        <v>0</v>
      </c>
      <c r="Y21" s="112">
        <f>COUNTA('女　子'!$H27)+COUNTA('女　子'!$I27)</f>
        <v>0</v>
      </c>
      <c r="Z21" s="112">
        <f>COUNTIF('女　子'!$I$15:$I$44,'女　子'!$I27)</f>
        <v>0</v>
      </c>
      <c r="AA21" s="112">
        <f>COUNTA('女　子'!$J27)+COUNTA('女　子'!$K27)</f>
        <v>0</v>
      </c>
      <c r="AB21" s="112">
        <f>COUNTIF('女　子'!$K$15:$K$44,'女　子'!$K27)</f>
        <v>0</v>
      </c>
      <c r="AC21" s="112">
        <f>COUNTA('女　子'!$I27)+COUNTA('女　子'!$K27)</f>
        <v>0</v>
      </c>
    </row>
    <row r="22" spans="19:29" x14ac:dyDescent="0.2">
      <c r="S22" s="112">
        <f>COUNTA('男　子'!$H28)+COUNTA('男　子'!$I28)</f>
        <v>0</v>
      </c>
      <c r="T22" s="112">
        <f>COUNTIF('男　子'!$I$15:$I$44,'男　子'!$I28)</f>
        <v>0</v>
      </c>
      <c r="U22" s="112">
        <f>COUNTA('男　子'!J28)+COUNTA('男　子'!K28)</f>
        <v>0</v>
      </c>
      <c r="V22" s="112">
        <f>COUNTIF('男　子'!$K$15:$K$44,'男　子'!$K28)</f>
        <v>0</v>
      </c>
      <c r="W22" s="112">
        <f>COUNTA('男　子'!$I28)+COUNTA('男　子'!$K28)</f>
        <v>0</v>
      </c>
      <c r="Y22" s="112">
        <f>COUNTA('女　子'!$H28)+COUNTA('女　子'!$I28)</f>
        <v>0</v>
      </c>
      <c r="Z22" s="112">
        <f>COUNTIF('女　子'!$I$15:$I$44,'女　子'!$I28)</f>
        <v>0</v>
      </c>
      <c r="AA22" s="112">
        <f>COUNTA('女　子'!$J28)+COUNTA('女　子'!$K28)</f>
        <v>0</v>
      </c>
      <c r="AB22" s="112">
        <f>COUNTIF('女　子'!$K$15:$K$44,'女　子'!$K28)</f>
        <v>0</v>
      </c>
      <c r="AC22" s="112">
        <f>COUNTA('女　子'!$I28)+COUNTA('女　子'!$K28)</f>
        <v>0</v>
      </c>
    </row>
    <row r="23" spans="19:29" x14ac:dyDescent="0.2">
      <c r="S23" s="112">
        <f>COUNTA('男　子'!$H29)+COUNTA('男　子'!$I29)</f>
        <v>0</v>
      </c>
      <c r="T23" s="112">
        <f>COUNTIF('男　子'!$I$15:$I$44,'男　子'!$I29)</f>
        <v>0</v>
      </c>
      <c r="U23" s="112">
        <f>COUNTA('男　子'!J29)+COUNTA('男　子'!K29)</f>
        <v>0</v>
      </c>
      <c r="V23" s="112">
        <f>COUNTIF('男　子'!$K$15:$K$44,'男　子'!$K29)</f>
        <v>0</v>
      </c>
      <c r="W23" s="112">
        <f>COUNTA('男　子'!$I29)+COUNTA('男　子'!$K29)</f>
        <v>0</v>
      </c>
      <c r="Y23" s="112">
        <f>COUNTA('女　子'!$H29)+COUNTA('女　子'!$I29)</f>
        <v>0</v>
      </c>
      <c r="Z23" s="112">
        <f>COUNTIF('女　子'!$I$15:$I$44,'女　子'!$I29)</f>
        <v>0</v>
      </c>
      <c r="AA23" s="112">
        <f>COUNTA('女　子'!$J29)+COUNTA('女　子'!$K29)</f>
        <v>0</v>
      </c>
      <c r="AB23" s="112">
        <f>COUNTIF('女　子'!$K$15:$K$44,'女　子'!$K29)</f>
        <v>0</v>
      </c>
      <c r="AC23" s="112">
        <f>COUNTA('女　子'!$I29)+COUNTA('女　子'!$K29)</f>
        <v>0</v>
      </c>
    </row>
    <row r="24" spans="19:29" x14ac:dyDescent="0.2">
      <c r="S24" s="112">
        <f>COUNTA('男　子'!$H30)+COUNTA('男　子'!$I30)</f>
        <v>0</v>
      </c>
      <c r="T24" s="112">
        <f>COUNTIF('男　子'!$I$15:$I$44,'男　子'!$I30)</f>
        <v>0</v>
      </c>
      <c r="U24" s="112">
        <f>COUNTA('男　子'!J30)+COUNTA('男　子'!K30)</f>
        <v>0</v>
      </c>
      <c r="V24" s="112">
        <f>COUNTIF('男　子'!$K$15:$K$44,'男　子'!$K30)</f>
        <v>0</v>
      </c>
      <c r="W24" s="112">
        <f>COUNTA('男　子'!$I30)+COUNTA('男　子'!$K30)</f>
        <v>0</v>
      </c>
      <c r="Y24" s="112">
        <f>COUNTA('女　子'!$H30)+COUNTA('女　子'!$I30)</f>
        <v>0</v>
      </c>
      <c r="Z24" s="112">
        <f>COUNTIF('女　子'!$I$15:$I$44,'女　子'!$I30)</f>
        <v>0</v>
      </c>
      <c r="AA24" s="112">
        <f>COUNTA('女　子'!$J30)+COUNTA('女　子'!$K30)</f>
        <v>0</v>
      </c>
      <c r="AB24" s="112">
        <f>COUNTIF('女　子'!$K$15:$K$44,'女　子'!$K30)</f>
        <v>0</v>
      </c>
      <c r="AC24" s="112">
        <f>COUNTA('女　子'!$I30)+COUNTA('女　子'!$K30)</f>
        <v>0</v>
      </c>
    </row>
    <row r="25" spans="19:29" x14ac:dyDescent="0.2">
      <c r="S25" s="112">
        <f>COUNTA('男　子'!$H31)+COUNTA('男　子'!$I31)</f>
        <v>0</v>
      </c>
      <c r="T25" s="112">
        <f>COUNTIF('男　子'!$I$15:$I$44,'男　子'!$I31)</f>
        <v>0</v>
      </c>
      <c r="U25" s="112">
        <f>COUNTA('男　子'!J31)+COUNTA('男　子'!K31)</f>
        <v>0</v>
      </c>
      <c r="V25" s="112">
        <f>COUNTIF('男　子'!$K$15:$K$44,'男　子'!$K31)</f>
        <v>0</v>
      </c>
      <c r="W25" s="112">
        <f>COUNTA('男　子'!$I31)+COUNTA('男　子'!$K31)</f>
        <v>0</v>
      </c>
      <c r="Y25" s="112">
        <f>COUNTA('女　子'!$H31)+COUNTA('女　子'!$I31)</f>
        <v>0</v>
      </c>
      <c r="Z25" s="112">
        <f>COUNTIF('女　子'!$I$15:$I$44,'女　子'!$I31)</f>
        <v>0</v>
      </c>
      <c r="AA25" s="112">
        <f>COUNTA('女　子'!$J31)+COUNTA('女　子'!$K31)</f>
        <v>0</v>
      </c>
      <c r="AB25" s="112">
        <f>COUNTIF('女　子'!$K$15:$K$44,'女　子'!$K31)</f>
        <v>0</v>
      </c>
      <c r="AC25" s="112">
        <f>COUNTA('女　子'!$I31)+COUNTA('女　子'!$K31)</f>
        <v>0</v>
      </c>
    </row>
    <row r="26" spans="19:29" x14ac:dyDescent="0.2">
      <c r="S26" s="112">
        <f>COUNTA('男　子'!$H32)+COUNTA('男　子'!$I32)</f>
        <v>0</v>
      </c>
      <c r="T26" s="112">
        <f>COUNTIF('男　子'!$I$15:$I$44,'男　子'!$I32)</f>
        <v>0</v>
      </c>
      <c r="U26" s="112">
        <f>COUNTA('男　子'!J32)+COUNTA('男　子'!K32)</f>
        <v>0</v>
      </c>
      <c r="V26" s="112">
        <f>COUNTIF('男　子'!$K$15:$K$44,'男　子'!$K32)</f>
        <v>0</v>
      </c>
      <c r="W26" s="112">
        <f>COUNTA('男　子'!$I32)+COUNTA('男　子'!$K32)</f>
        <v>0</v>
      </c>
      <c r="Y26" s="112">
        <f>COUNTA('女　子'!$H32)+COUNTA('女　子'!$I32)</f>
        <v>0</v>
      </c>
      <c r="Z26" s="112">
        <f>COUNTIF('女　子'!$I$15:$I$44,'女　子'!$I32)</f>
        <v>0</v>
      </c>
      <c r="AA26" s="112">
        <f>COUNTA('女　子'!$J32)+COUNTA('女　子'!$K32)</f>
        <v>0</v>
      </c>
      <c r="AB26" s="112">
        <f>COUNTIF('女　子'!$K$15:$K$44,'女　子'!$K32)</f>
        <v>0</v>
      </c>
      <c r="AC26" s="112">
        <f>COUNTA('女　子'!$I32)+COUNTA('女　子'!$K32)</f>
        <v>0</v>
      </c>
    </row>
    <row r="27" spans="19:29" x14ac:dyDescent="0.2">
      <c r="S27" s="112">
        <f>COUNTA('男　子'!$H33)+COUNTA('男　子'!$I33)</f>
        <v>0</v>
      </c>
      <c r="T27" s="112">
        <f>COUNTIF('男　子'!$I$15:$I$44,'男　子'!$I33)</f>
        <v>0</v>
      </c>
      <c r="U27" s="112">
        <f>COUNTA('男　子'!J33)+COUNTA('男　子'!K33)</f>
        <v>0</v>
      </c>
      <c r="V27" s="112">
        <f>COUNTIF('男　子'!$K$15:$K$44,'男　子'!$K33)</f>
        <v>0</v>
      </c>
      <c r="W27" s="112">
        <f>COUNTA('男　子'!$I33)+COUNTA('男　子'!$K33)</f>
        <v>0</v>
      </c>
      <c r="Y27" s="112">
        <f>COUNTA('女　子'!$H33)+COUNTA('女　子'!$I33)</f>
        <v>0</v>
      </c>
      <c r="Z27" s="112">
        <f>COUNTIF('女　子'!$I$15:$I$44,'女　子'!$I33)</f>
        <v>0</v>
      </c>
      <c r="AA27" s="112">
        <f>COUNTA('女　子'!$J33)+COUNTA('女　子'!$K33)</f>
        <v>0</v>
      </c>
      <c r="AB27" s="112">
        <f>COUNTIF('女　子'!$K$15:$K$44,'女　子'!$K33)</f>
        <v>0</v>
      </c>
      <c r="AC27" s="112">
        <f>COUNTA('女　子'!$I33)+COUNTA('女　子'!$K33)</f>
        <v>0</v>
      </c>
    </row>
    <row r="28" spans="19:29" x14ac:dyDescent="0.2">
      <c r="S28" s="112">
        <f>COUNTA('男　子'!$H34)+COUNTA('男　子'!$I34)</f>
        <v>0</v>
      </c>
      <c r="T28" s="112">
        <f>COUNTIF('男　子'!$I$15:$I$44,'男　子'!$I34)</f>
        <v>0</v>
      </c>
      <c r="U28" s="112">
        <f>COUNTA('男　子'!J34)+COUNTA('男　子'!K34)</f>
        <v>0</v>
      </c>
      <c r="V28" s="112">
        <f>COUNTIF('男　子'!$K$15:$K$44,'男　子'!$K34)</f>
        <v>0</v>
      </c>
      <c r="W28" s="112">
        <f>COUNTA('男　子'!$I34)+COUNTA('男　子'!$K34)</f>
        <v>0</v>
      </c>
      <c r="Y28" s="112">
        <f>COUNTA('女　子'!$H34)+COUNTA('女　子'!$I34)</f>
        <v>0</v>
      </c>
      <c r="Z28" s="112">
        <f>COUNTIF('女　子'!$I$15:$I$44,'女　子'!$I34)</f>
        <v>0</v>
      </c>
      <c r="AA28" s="112">
        <f>COUNTA('女　子'!$J34)+COUNTA('女　子'!$K34)</f>
        <v>0</v>
      </c>
      <c r="AB28" s="112">
        <f>COUNTIF('女　子'!$K$15:$K$44,'女　子'!$K34)</f>
        <v>0</v>
      </c>
      <c r="AC28" s="112">
        <f>COUNTA('女　子'!$I34)+COUNTA('女　子'!$K34)</f>
        <v>0</v>
      </c>
    </row>
    <row r="29" spans="19:29" x14ac:dyDescent="0.2">
      <c r="S29" s="112">
        <f>COUNTA('男　子'!$H35)+COUNTA('男　子'!$I35)</f>
        <v>0</v>
      </c>
      <c r="T29" s="112">
        <f>COUNTIF('男　子'!$I$15:$I$44,'男　子'!$I35)</f>
        <v>0</v>
      </c>
      <c r="U29" s="112">
        <f>COUNTA('男　子'!J35)+COUNTA('男　子'!K35)</f>
        <v>0</v>
      </c>
      <c r="V29" s="112">
        <f>COUNTIF('男　子'!$K$15:$K$44,'男　子'!$K35)</f>
        <v>0</v>
      </c>
      <c r="W29" s="112">
        <f>COUNTA('男　子'!$I35)+COUNTA('男　子'!$K35)</f>
        <v>0</v>
      </c>
      <c r="Y29" s="112">
        <f>COUNTA('女　子'!$H35)+COUNTA('女　子'!$I35)</f>
        <v>0</v>
      </c>
      <c r="Z29" s="112">
        <f>COUNTIF('女　子'!$I$15:$I$44,'女　子'!$I35)</f>
        <v>0</v>
      </c>
      <c r="AA29" s="112">
        <f>COUNTA('女　子'!$J35)+COUNTA('女　子'!$K35)</f>
        <v>0</v>
      </c>
      <c r="AB29" s="112">
        <f>COUNTIF('女　子'!$K$15:$K$44,'女　子'!$K35)</f>
        <v>0</v>
      </c>
      <c r="AC29" s="112">
        <f>COUNTA('女　子'!$I35)+COUNTA('女　子'!$K35)</f>
        <v>0</v>
      </c>
    </row>
    <row r="30" spans="19:29" x14ac:dyDescent="0.2">
      <c r="S30" s="112">
        <f>COUNTA('男　子'!$H36)+COUNTA('男　子'!$I36)</f>
        <v>0</v>
      </c>
      <c r="T30" s="112">
        <f>COUNTIF('男　子'!$I$15:$I$44,'男　子'!$I36)</f>
        <v>0</v>
      </c>
      <c r="U30" s="112">
        <f>COUNTA('男　子'!J36)+COUNTA('男　子'!K36)</f>
        <v>0</v>
      </c>
      <c r="V30" s="112">
        <f>COUNTIF('男　子'!$K$15:$K$44,'男　子'!$K36)</f>
        <v>0</v>
      </c>
      <c r="W30" s="112">
        <f>COUNTA('男　子'!$I36)+COUNTA('男　子'!$K36)</f>
        <v>0</v>
      </c>
      <c r="Y30" s="112">
        <f>COUNTA('女　子'!$H36)+COUNTA('女　子'!$I36)</f>
        <v>0</v>
      </c>
      <c r="Z30" s="112">
        <f>COUNTIF('女　子'!$I$15:$I$44,'女　子'!$I36)</f>
        <v>0</v>
      </c>
      <c r="AA30" s="112">
        <f>COUNTA('女　子'!$J36)+COUNTA('女　子'!$K36)</f>
        <v>0</v>
      </c>
      <c r="AB30" s="112">
        <f>COUNTIF('女　子'!$K$15:$K$44,'女　子'!$K36)</f>
        <v>0</v>
      </c>
      <c r="AC30" s="112">
        <f>COUNTA('女　子'!$I36)+COUNTA('女　子'!$K36)</f>
        <v>0</v>
      </c>
    </row>
    <row r="31" spans="19:29" x14ac:dyDescent="0.2">
      <c r="S31" s="112">
        <f>COUNTA('男　子'!$H37)+COUNTA('男　子'!$I37)</f>
        <v>0</v>
      </c>
      <c r="T31" s="112">
        <f>COUNTIF('男　子'!$I$15:$I$44,'男　子'!$I37)</f>
        <v>0</v>
      </c>
      <c r="U31" s="112">
        <f>COUNTA('男　子'!J37)+COUNTA('男　子'!K37)</f>
        <v>0</v>
      </c>
      <c r="V31" s="112">
        <f>COUNTIF('男　子'!$K$15:$K$44,'男　子'!$K37)</f>
        <v>0</v>
      </c>
      <c r="W31" s="112">
        <f>COUNTA('男　子'!$I37)+COUNTA('男　子'!$K37)</f>
        <v>0</v>
      </c>
      <c r="Y31" s="112">
        <f>COUNTA('女　子'!$H37)+COUNTA('女　子'!$I37)</f>
        <v>0</v>
      </c>
      <c r="Z31" s="112">
        <f>COUNTIF('女　子'!$I$15:$I$44,'女　子'!$I37)</f>
        <v>0</v>
      </c>
      <c r="AA31" s="112">
        <f>COUNTA('女　子'!$J37)+COUNTA('女　子'!$K37)</f>
        <v>0</v>
      </c>
      <c r="AB31" s="112">
        <f>COUNTIF('女　子'!$K$15:$K$44,'女　子'!$K37)</f>
        <v>0</v>
      </c>
      <c r="AC31" s="112">
        <f>COUNTA('女　子'!$I37)+COUNTA('女　子'!$K37)</f>
        <v>0</v>
      </c>
    </row>
    <row r="32" spans="19:29" x14ac:dyDescent="0.2">
      <c r="S32" s="112">
        <f>COUNTA('男　子'!$H38)+COUNTA('男　子'!$I38)</f>
        <v>0</v>
      </c>
      <c r="T32" s="112">
        <f>COUNTIF('男　子'!$I$15:$I$44,'男　子'!$I38)</f>
        <v>0</v>
      </c>
      <c r="U32" s="112">
        <f>COUNTA('男　子'!J38)+COUNTA('男　子'!K38)</f>
        <v>0</v>
      </c>
      <c r="V32" s="112">
        <f>COUNTIF('男　子'!$K$15:$K$44,'男　子'!$K38)</f>
        <v>0</v>
      </c>
      <c r="W32" s="112">
        <f>COUNTA('男　子'!$I38)+COUNTA('男　子'!$K38)</f>
        <v>0</v>
      </c>
      <c r="Y32" s="112">
        <f>COUNTA('女　子'!$H38)+COUNTA('女　子'!$I38)</f>
        <v>0</v>
      </c>
      <c r="Z32" s="112">
        <f>COUNTIF('女　子'!$I$15:$I$44,'女　子'!$I38)</f>
        <v>0</v>
      </c>
      <c r="AA32" s="112">
        <f>COUNTA('女　子'!$J38)+COUNTA('女　子'!$K38)</f>
        <v>0</v>
      </c>
      <c r="AB32" s="112">
        <f>COUNTIF('女　子'!$K$15:$K$44,'女　子'!$K38)</f>
        <v>0</v>
      </c>
      <c r="AC32" s="112">
        <f>COUNTA('女　子'!$I38)+COUNTA('女　子'!$K38)</f>
        <v>0</v>
      </c>
    </row>
    <row r="33" spans="19:29" x14ac:dyDescent="0.2">
      <c r="S33" s="112">
        <f>COUNTA('男　子'!$H39)+COUNTA('男　子'!$I39)</f>
        <v>0</v>
      </c>
      <c r="T33" s="112">
        <f>COUNTIF('男　子'!$I$15:$I$44,'男　子'!$I39)</f>
        <v>0</v>
      </c>
      <c r="U33" s="112">
        <f>COUNTA('男　子'!J39)+COUNTA('男　子'!K39)</f>
        <v>0</v>
      </c>
      <c r="V33" s="112">
        <f>COUNTIF('男　子'!$K$15:$K$44,'男　子'!$K39)</f>
        <v>0</v>
      </c>
      <c r="W33" s="112">
        <f>COUNTA('男　子'!$I39)+COUNTA('男　子'!$K39)</f>
        <v>0</v>
      </c>
      <c r="Y33" s="112">
        <f>COUNTA('女　子'!$H39)+COUNTA('女　子'!$I39)</f>
        <v>0</v>
      </c>
      <c r="Z33" s="112">
        <f>COUNTIF('女　子'!$I$15:$I$44,'女　子'!$I39)</f>
        <v>0</v>
      </c>
      <c r="AA33" s="112">
        <f>COUNTA('女　子'!$J39)+COUNTA('女　子'!$K39)</f>
        <v>0</v>
      </c>
      <c r="AB33" s="112">
        <f>COUNTIF('女　子'!$K$15:$K$44,'女　子'!$K39)</f>
        <v>0</v>
      </c>
      <c r="AC33" s="112">
        <f>COUNTA('女　子'!$I39)+COUNTA('女　子'!$K39)</f>
        <v>0</v>
      </c>
    </row>
    <row r="34" spans="19:29" x14ac:dyDescent="0.2">
      <c r="S34" s="112">
        <f>COUNTA('男　子'!$H40)+COUNTA('男　子'!$I40)</f>
        <v>0</v>
      </c>
      <c r="T34" s="112">
        <f>COUNTIF('男　子'!$I$15:$I$44,'男　子'!$I40)</f>
        <v>0</v>
      </c>
      <c r="U34" s="112">
        <f>COUNTA('男　子'!J40)+COUNTA('男　子'!K40)</f>
        <v>0</v>
      </c>
      <c r="V34" s="112">
        <f>COUNTIF('男　子'!$K$15:$K$44,'男　子'!$K40)</f>
        <v>0</v>
      </c>
      <c r="W34" s="112">
        <f>COUNTA('男　子'!$I40)+COUNTA('男　子'!$K40)</f>
        <v>0</v>
      </c>
      <c r="Y34" s="112">
        <f>COUNTA('女　子'!$H40)+COUNTA('女　子'!$I40)</f>
        <v>0</v>
      </c>
      <c r="Z34" s="112">
        <f>COUNTIF('女　子'!$I$15:$I$44,'女　子'!$I40)</f>
        <v>0</v>
      </c>
      <c r="AA34" s="112">
        <f>COUNTA('女　子'!$J40)+COUNTA('女　子'!$K40)</f>
        <v>0</v>
      </c>
      <c r="AB34" s="112">
        <f>COUNTIF('女　子'!$K$15:$K$44,'女　子'!$K40)</f>
        <v>0</v>
      </c>
      <c r="AC34" s="112">
        <f>COUNTA('女　子'!$I40)+COUNTA('女　子'!$K40)</f>
        <v>0</v>
      </c>
    </row>
    <row r="35" spans="19:29" x14ac:dyDescent="0.2">
      <c r="S35" s="112">
        <f>COUNTA('男　子'!$H41)+COUNTA('男　子'!$I41)</f>
        <v>0</v>
      </c>
      <c r="T35" s="112">
        <f>COUNTIF('男　子'!$I$15:$I$44,'男　子'!$I41)</f>
        <v>0</v>
      </c>
      <c r="U35" s="112">
        <f>COUNTA('男　子'!J41)+COUNTA('男　子'!K41)</f>
        <v>0</v>
      </c>
      <c r="V35" s="112">
        <f>COUNTIF('男　子'!$K$15:$K$44,'男　子'!$K41)</f>
        <v>0</v>
      </c>
      <c r="W35" s="112">
        <f>COUNTA('男　子'!$I41)+COUNTA('男　子'!$K41)</f>
        <v>0</v>
      </c>
      <c r="Y35" s="112">
        <f>COUNTA('女　子'!$H41)+COUNTA('女　子'!$I41)</f>
        <v>0</v>
      </c>
      <c r="Z35" s="112">
        <f>COUNTIF('女　子'!$I$15:$I$44,'女　子'!$I41)</f>
        <v>0</v>
      </c>
      <c r="AA35" s="112">
        <f>COUNTA('女　子'!$J41)+COUNTA('女　子'!$K41)</f>
        <v>0</v>
      </c>
      <c r="AB35" s="112">
        <f>COUNTIF('女　子'!$K$15:$K$44,'女　子'!$K41)</f>
        <v>0</v>
      </c>
      <c r="AC35" s="112">
        <f>COUNTA('女　子'!$I41)+COUNTA('女　子'!$K41)</f>
        <v>0</v>
      </c>
    </row>
    <row r="36" spans="19:29" x14ac:dyDescent="0.2">
      <c r="S36" s="112">
        <f>COUNTA('男　子'!$H42)+COUNTA('男　子'!$I42)</f>
        <v>0</v>
      </c>
      <c r="T36" s="112">
        <f>COUNTIF('男　子'!$I$15:$I$44,'男　子'!$I42)</f>
        <v>0</v>
      </c>
      <c r="U36" s="112">
        <f>COUNTA('男　子'!J42)+COUNTA('男　子'!K42)</f>
        <v>0</v>
      </c>
      <c r="V36" s="112">
        <f>COUNTIF('男　子'!$K$15:$K$44,'男　子'!$K42)</f>
        <v>0</v>
      </c>
      <c r="W36" s="112">
        <f>COUNTA('男　子'!$I42)+COUNTA('男　子'!$K42)</f>
        <v>0</v>
      </c>
      <c r="Y36" s="112">
        <f>COUNTA('女　子'!$H42)+COUNTA('女　子'!$I42)</f>
        <v>0</v>
      </c>
      <c r="Z36" s="112">
        <f>COUNTIF('女　子'!$I$15:$I$44,'女　子'!$I42)</f>
        <v>0</v>
      </c>
      <c r="AA36" s="112">
        <f>COUNTA('女　子'!$J42)+COUNTA('女　子'!$K42)</f>
        <v>0</v>
      </c>
      <c r="AB36" s="112">
        <f>COUNTIF('女　子'!$K$15:$K$44,'女　子'!$K42)</f>
        <v>0</v>
      </c>
      <c r="AC36" s="112">
        <f>COUNTA('女　子'!$I42)+COUNTA('女　子'!$K42)</f>
        <v>0</v>
      </c>
    </row>
    <row r="37" spans="19:29" x14ac:dyDescent="0.2">
      <c r="S37" s="112">
        <f>COUNTA('男　子'!$H43)+COUNTA('男　子'!$I43)</f>
        <v>0</v>
      </c>
      <c r="T37" s="112">
        <f>COUNTIF('男　子'!$I$15:$I$44,'男　子'!$I43)</f>
        <v>0</v>
      </c>
      <c r="U37" s="112">
        <f>COUNTA('男　子'!J43)+COUNTA('男　子'!K43)</f>
        <v>0</v>
      </c>
      <c r="V37" s="112">
        <f>COUNTIF('男　子'!$K$15:$K$44,'男　子'!$K43)</f>
        <v>0</v>
      </c>
      <c r="W37" s="112">
        <f>COUNTA('男　子'!$I43)+COUNTA('男　子'!$K43)</f>
        <v>0</v>
      </c>
      <c r="Y37" s="112">
        <f>COUNTA('女　子'!$H43)+COUNTA('女　子'!$I43)</f>
        <v>0</v>
      </c>
      <c r="Z37" s="112">
        <f>COUNTIF('女　子'!$I$15:$I$44,'女　子'!$I43)</f>
        <v>0</v>
      </c>
      <c r="AA37" s="112">
        <f>COUNTA('女　子'!$J43)+COUNTA('女　子'!$K43)</f>
        <v>0</v>
      </c>
      <c r="AB37" s="112">
        <f>COUNTIF('女　子'!$K$15:$K$44,'女　子'!$K43)</f>
        <v>0</v>
      </c>
      <c r="AC37" s="112">
        <f>COUNTA('女　子'!$I43)+COUNTA('女　子'!$K43)</f>
        <v>0</v>
      </c>
    </row>
    <row r="38" spans="19:29" x14ac:dyDescent="0.2">
      <c r="S38" s="112">
        <f>COUNTA('男　子'!$H44)+COUNTA('男　子'!$I44)</f>
        <v>0</v>
      </c>
      <c r="T38" s="112">
        <f>COUNTIF('男　子'!$I$15:$I$44,'男　子'!$I44)</f>
        <v>0</v>
      </c>
      <c r="U38" s="112">
        <f>COUNTA('男　子'!J44)+COUNTA('男　子'!K44)</f>
        <v>0</v>
      </c>
      <c r="V38" s="112">
        <f>COUNTIF('男　子'!$K$15:$K$44,'男　子'!$K44)</f>
        <v>0</v>
      </c>
      <c r="W38" s="112">
        <f>COUNTA('男　子'!$I44)+COUNTA('男　子'!$K44)</f>
        <v>0</v>
      </c>
      <c r="Y38" s="112">
        <f>COUNTA('女　子'!$H44)+COUNTA('女　子'!$I44)</f>
        <v>0</v>
      </c>
      <c r="Z38" s="112">
        <f>COUNTIF('女　子'!$I$15:$I$44,'女　子'!$I44)</f>
        <v>0</v>
      </c>
      <c r="AA38" s="112">
        <f>COUNTA('女　子'!$J44)+COUNTA('女　子'!$K44)</f>
        <v>0</v>
      </c>
      <c r="AB38" s="112">
        <f>COUNTIF('女　子'!$K$15:$K$44,'女　子'!$K44)</f>
        <v>0</v>
      </c>
      <c r="AC38" s="112">
        <f>COUNTA('女　子'!$I44)+COUNTA('女　子'!$K44)</f>
        <v>0</v>
      </c>
    </row>
    <row r="40" spans="19:29" x14ac:dyDescent="0.2">
      <c r="S40" s="111">
        <f>COUNTIF($S$9:$S$38,"1")</f>
        <v>0</v>
      </c>
      <c r="T40" s="113">
        <f>COUNTIF($T$9:$T$38,"&gt;=3")+COUNTIF($T$9:$T$38,1)</f>
        <v>0</v>
      </c>
      <c r="U40" s="111">
        <f>COUNTIF($U$9:$U$38,"1")</f>
        <v>0</v>
      </c>
      <c r="V40" s="111">
        <f>COUNTIF($V$9:$V$38,"&gt;=2")</f>
        <v>0</v>
      </c>
      <c r="W40" s="111">
        <f>COUNTIF($W$9:$W$38,"2")</f>
        <v>0</v>
      </c>
      <c r="Y40" s="111">
        <f>COUNTIF($Y$9:$Y$38,"1")</f>
        <v>0</v>
      </c>
      <c r="Z40" s="113">
        <f>COUNTIF($Z$9:$Z$38,"&gt;=3")+COUNTIF($Z$9:$Z$38,1)</f>
        <v>0</v>
      </c>
      <c r="AA40" s="111">
        <f>COUNTIF($AA$9:$AA$38,"1")</f>
        <v>0</v>
      </c>
      <c r="AB40" s="111">
        <f>COUNTIF($AB$9:$AB$38,"&gt;=2")</f>
        <v>0</v>
      </c>
      <c r="AC40" s="111">
        <f>COUNTIF($AC$9:$AC$38,"2")</f>
        <v>0</v>
      </c>
    </row>
    <row r="42" spans="19:29" x14ac:dyDescent="0.2">
      <c r="U42" s="111">
        <f>$S$40+$U$40</f>
        <v>0</v>
      </c>
      <c r="AA42" s="111">
        <f>$Y$40+$AA$40</f>
        <v>0</v>
      </c>
    </row>
  </sheetData>
  <sheetProtection algorithmName="SHA-512" hashValue="W9BsJRpN6MY89/09q+Ky3ZHw0R1RZItSr8QIn3do9DWxto8AZnvGAPEmsQFd2fGeddExUsnmb9/PhdQr3OsGiQ==" saltValue="nk0GjyhNXDzU+Dz9cYy4QQ==" spinCount="100000" sheet="1" objects="1" scenarios="1"/>
  <phoneticPr fontId="4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</vt:i4>
      </vt:variant>
    </vt:vector>
  </HeadingPairs>
  <TitlesOfParts>
    <vt:vector size="22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五年以下Ｓ</vt:lpstr>
      <vt:lpstr>三年Ｓ</vt:lpstr>
      <vt:lpstr>三年以下Ｄ</vt:lpstr>
      <vt:lpstr>四年Ｓ</vt:lpstr>
      <vt:lpstr>四年以下Ｄ</vt:lpstr>
      <vt:lpstr>四年以下S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秀保 牧元</cp:lastModifiedBy>
  <cp:lastPrinted>2021-03-12T02:53:23Z</cp:lastPrinted>
  <dcterms:created xsi:type="dcterms:W3CDTF">2019-11-05T22:58:46Z</dcterms:created>
  <dcterms:modified xsi:type="dcterms:W3CDTF">2024-06-12T07:19:31Z</dcterms:modified>
</cp:coreProperties>
</file>