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G:\0004 市少年団連盟\01秋季大会\R06秋季大会\"/>
    </mc:Choice>
  </mc:AlternateContent>
  <xr:revisionPtr revIDLastSave="0" documentId="13_ncr:1_{DB836C00-2CCA-48FE-B149-927D0772CA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小・中学男子" sheetId="4" r:id="rId1"/>
    <sheet name="小学女子" sheetId="2" r:id="rId2"/>
    <sheet name="中学女子" sheetId="5" r:id="rId3"/>
    <sheet name="総括表" sheetId="3" r:id="rId4"/>
  </sheets>
  <definedNames>
    <definedName name="_xlnm.Print_Area" localSheetId="0">小・中学男子!$B$1:$I$38</definedName>
    <definedName name="_xlnm.Print_Area" localSheetId="1">小学女子!$B$1:$I$38</definedName>
    <definedName name="_xlnm.Print_Area" localSheetId="3">総括表!$B$1:$G$31</definedName>
    <definedName name="_xlnm.Print_Area" localSheetId="2">中学女子!$B$1:$I$38</definedName>
    <definedName name="種目3" localSheetId="2">中学女子!$AA$5:$AA$14</definedName>
    <definedName name="種目3">小・中学男子!$AA$5:$AA$14</definedName>
    <definedName name="種目D" localSheetId="2">中学女子!$AA$5:$AA$14</definedName>
    <definedName name="種目D">小・中学男子!$AA$5:$AA$14</definedName>
    <definedName name="種目S" localSheetId="2">中学女子!$AB$5:$AB$14</definedName>
    <definedName name="種目S">小・中学男子!$AB$5:$AB$14</definedName>
    <definedName name="小１以下D" localSheetId="2">中学女子!$AH$5:$AH$15</definedName>
    <definedName name="小１以下D">小・中学男子!$AH$5:$AH$15</definedName>
    <definedName name="小１以下S" localSheetId="2">中学女子!$AQ$5:$AQ$15</definedName>
    <definedName name="小１以下S">小・中学男子!$AQ$5:$AQ$15</definedName>
    <definedName name="小２以下D" localSheetId="2">中学女子!$AG$5:$AG$15</definedName>
    <definedName name="小２以下D">小・中学男子!$AG$5:$AG$15</definedName>
    <definedName name="小２以下S" localSheetId="2">中学女子!$AP$5:$AP$15</definedName>
    <definedName name="小２以下S">小・中学男子!$AP$5:$AP$15</definedName>
    <definedName name="小３以下Ｄ" localSheetId="2">中学女子!$AF$5:$AF$15</definedName>
    <definedName name="小３以下Ｄ">小・中学男子!$AF$5:$AF$15</definedName>
    <definedName name="小３以下Ｓ" localSheetId="2">中学女子!$AO$5:$AO$15</definedName>
    <definedName name="小３以下Ｓ">小・中学男子!$AO$5:$AO$15</definedName>
    <definedName name="小４以下Ｄ" localSheetId="2">中学女子!$AE$5:$AE$15</definedName>
    <definedName name="小４以下Ｄ">小・中学男子!$AE$5:$AE$15</definedName>
    <definedName name="小４以下Ｓ" localSheetId="2">中学女子!$AN$5:$AN$15</definedName>
    <definedName name="小４以下Ｓ">小・中学男子!$AN$5:$AN$15</definedName>
    <definedName name="小５以下Ｄ" localSheetId="2">中学女子!$AD$5:$AD$15</definedName>
    <definedName name="小５以下Ｄ">小・中学男子!$AD$5:$AD$15</definedName>
    <definedName name="小５以下Ｓ" localSheetId="2">中学女子!$AM$5:$AM$15</definedName>
    <definedName name="小５以下Ｓ">小・中学男子!$AM$5:$AM$15</definedName>
    <definedName name="小６以下Ｄ" localSheetId="2">中学女子!$AC$5:$AC$15</definedName>
    <definedName name="小６以下Ｄ">小・中学男子!$AC$5:$AC$15</definedName>
    <definedName name="小６以下S" localSheetId="2">中学女子!$AL$5:$AL$15</definedName>
    <definedName name="小６以下S">小・中学男子!$AL$5:$AL$15</definedName>
    <definedName name="中１D" localSheetId="2">中学女子!$AK$5:$AK$15</definedName>
    <definedName name="中１D">小・中学男子!$AK$5:$AK$15</definedName>
    <definedName name="中１Ｓ" localSheetId="2">中学女子!$AK$5:$AK$15</definedName>
    <definedName name="中１Ｓ">小・中学男子!$AK$5:$AK$15</definedName>
    <definedName name="中２以下D" localSheetId="2">中学女子!$AJ$5:$AJ$15</definedName>
    <definedName name="中２以下D">小・中学男子!$AJ$5:$AJ$15</definedName>
    <definedName name="中２以下Ｓ" localSheetId="2">中学女子!$AJ$5:$AJ$15</definedName>
    <definedName name="中２以下Ｓ">小・中学男子!$AJ$5:$AJ$15</definedName>
    <definedName name="中３以下D" localSheetId="2">中学女子!$AI$5:$AI$15</definedName>
    <definedName name="中３以下D">小・中学男子!$AI$5:$AI$15</definedName>
    <definedName name="中３以下S" localSheetId="2">中学女子!$AI$5:$AI$15</definedName>
    <definedName name="中３以下S">小・中学男子!$AI$5:$AI$15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F29" i="3"/>
  <c r="D29" i="3"/>
  <c r="F28" i="3"/>
  <c r="D28" i="3"/>
  <c r="F27" i="3"/>
  <c r="D27" i="3"/>
  <c r="D26" i="3"/>
  <c r="D25" i="3"/>
  <c r="D24" i="3"/>
  <c r="D23" i="3"/>
  <c r="D22" i="3"/>
  <c r="D21" i="3"/>
  <c r="F17" i="3"/>
  <c r="F16" i="3"/>
  <c r="F15" i="3"/>
  <c r="F14" i="3"/>
  <c r="F13" i="3"/>
  <c r="F12" i="3"/>
  <c r="D5" i="3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D6" i="5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D30" i="3" l="1"/>
  <c r="D9" i="3" s="1"/>
  <c r="H81" i="2"/>
  <c r="K10" i="2" s="1"/>
  <c r="H81" i="4"/>
  <c r="K10" i="4" s="1"/>
  <c r="H81" i="5"/>
  <c r="K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 xml:space="preserve">
</t>
        </r>
        <r>
          <rPr>
            <b/>
            <sz val="9"/>
            <rFont val="ＭＳ ゴシック"/>
            <family val="3"/>
            <charset val="128"/>
          </rPr>
          <t>小学六年Ｓは　601～
小学五年Ｓは　501～
小学四年Ｓは　401～
小学三年Ｓは　301～
小学二年Ｓは　201～
小学一年Ｓは　101～
　の順に入力してください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 xml:space="preserve">
小六以下Ｄは　60１～
小五以下Ｄは　501～
小四以下Ｄは　401～
小三以下Ｄは　301～
小二以下Dは　201～
小一以下Dは　101～
　の順に入力してください
</t>
        </r>
      </text>
    </comment>
    <comment ref="H9" authorId="1" shapeId="0" xr:uid="{00000000-0006-0000-0100-000002000000}">
      <text>
        <r>
          <rPr>
            <b/>
            <sz val="9"/>
            <rFont val="ＭＳ Ｐゴシック"/>
            <family val="3"/>
            <charset val="128"/>
          </rPr>
          <t>学年に応じた数値を強い順に記入
Ｄはペアを同じ数値で記入
人数制限なし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</authors>
  <commentList>
    <comment ref="G9" authorId="0" shapeId="0" xr:uid="{00000000-0006-0000-0200-000001000000}">
      <text>
        <r>
          <rPr>
            <b/>
            <sz val="9"/>
            <rFont val="ＭＳ ゴシック"/>
            <family val="3"/>
            <charset val="128"/>
          </rPr>
          <t xml:space="preserve"> 中学三年Ｓは T101～
 中学二年Ｓは T201～
 中学一年Ｓは T101～
　の順に入力してください</t>
        </r>
      </text>
    </comment>
  </commentList>
</comments>
</file>

<file path=xl/sharedStrings.xml><?xml version="1.0" encoding="utf-8"?>
<sst xmlns="http://schemas.openxmlformats.org/spreadsheetml/2006/main" count="442" uniqueCount="145">
  <si>
    <t>鹿児島市バドミントンスポーツ少年団　秋季大会申込書</t>
  </si>
  <si>
    <t>小・中学男子</t>
  </si>
  <si>
    <t>種目D</t>
  </si>
  <si>
    <t>種目S</t>
  </si>
  <si>
    <t>小６以下Ｄ</t>
  </si>
  <si>
    <t>小５以下Ｄ</t>
  </si>
  <si>
    <t>小４以下Ｄ</t>
  </si>
  <si>
    <t>小３以下Ｄ</t>
  </si>
  <si>
    <t>小２以下Ｄ</t>
  </si>
  <si>
    <t>小１以下Ｄ</t>
  </si>
  <si>
    <t>中３以下D</t>
  </si>
  <si>
    <t>中２以下D</t>
  </si>
  <si>
    <t>中１D</t>
  </si>
  <si>
    <t>小６以下Ｓ</t>
  </si>
  <si>
    <t>小５以下Ｓ</t>
  </si>
  <si>
    <t>小４以下Ｓ</t>
  </si>
  <si>
    <t>小３以下Ｓ</t>
  </si>
  <si>
    <t>小２以下Ｓ</t>
  </si>
  <si>
    <t>小１以下Ｓ</t>
  </si>
  <si>
    <t>中３以下S</t>
  </si>
  <si>
    <t>中２以下S</t>
  </si>
  <si>
    <t>中１S</t>
  </si>
  <si>
    <t>団　名</t>
  </si>
  <si>
    <t>バドミントンスポーツ少年団</t>
  </si>
  <si>
    <r>
      <rPr>
        <sz val="14"/>
        <color rgb="FFFF0000"/>
        <rFont val="ＭＳ Ｐゴシック"/>
        <family val="3"/>
        <charset val="128"/>
        <scheme val="minor"/>
      </rPr>
      <t>➡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3"/>
        <charset val="128"/>
        <scheme val="minor"/>
      </rPr>
      <t>の参加者がいなくても団名は記入してください。</t>
    </r>
  </si>
  <si>
    <t>T301</t>
  </si>
  <si>
    <t>T201</t>
  </si>
  <si>
    <t>T101</t>
  </si>
  <si>
    <t>番号</t>
  </si>
  <si>
    <t>フリガナ</t>
  </si>
  <si>
    <t>学年</t>
  </si>
  <si>
    <t>シングルス</t>
  </si>
  <si>
    <t>備考</t>
  </si>
  <si>
    <t>T302</t>
  </si>
  <si>
    <t>T202</t>
  </si>
  <si>
    <t>T102</t>
  </si>
  <si>
    <t>氏</t>
  </si>
  <si>
    <t>名</t>
  </si>
  <si>
    <t>種目</t>
  </si>
  <si>
    <t>ランク</t>
  </si>
  <si>
    <t>☆　入力上の注意</t>
  </si>
  <si>
    <t>T303</t>
  </si>
  <si>
    <t>T203</t>
  </si>
  <si>
    <t>T103</t>
  </si>
  <si>
    <t>T304</t>
  </si>
  <si>
    <t>T204</t>
  </si>
  <si>
    <t>T104</t>
  </si>
  <si>
    <t>T305</t>
  </si>
  <si>
    <t>T205</t>
  </si>
  <si>
    <t>T105</t>
  </si>
  <si>
    <t>※</t>
  </si>
  <si>
    <t>の部分の入力は，数式が壊れるので</t>
  </si>
  <si>
    <t>T306</t>
  </si>
  <si>
    <t>T206</t>
  </si>
  <si>
    <t>T106</t>
  </si>
  <si>
    <t>セルの削除をしないこと。</t>
  </si>
  <si>
    <t>T307</t>
  </si>
  <si>
    <t>T207</t>
  </si>
  <si>
    <t>T107</t>
  </si>
  <si>
    <t>黄色の欄は原則全てを記入すること</t>
  </si>
  <si>
    <t>T308</t>
  </si>
  <si>
    <t>T208</t>
  </si>
  <si>
    <t>T108</t>
  </si>
  <si>
    <t>青色の欄は、選択項目より選択。</t>
  </si>
  <si>
    <t>T309</t>
  </si>
  <si>
    <t>T209</t>
  </si>
  <si>
    <t>T109</t>
  </si>
  <si>
    <t>ランクの記入は強い順に番号を記入すること。</t>
  </si>
  <si>
    <t>T310</t>
  </si>
  <si>
    <t>T210</t>
  </si>
  <si>
    <t>T110</t>
  </si>
  <si>
    <t>氏名、フリガナ、学年の部分は</t>
  </si>
  <si>
    <t>過去の他大会等の申込書からコピーしたり、クリアすることができます</t>
  </si>
  <si>
    <t>ただし、削除はできません</t>
  </si>
  <si>
    <t>「以下余白」等、選手の情報以外のことを記入しないこと。</t>
  </si>
  <si>
    <t>選手の入力は行を詰めて記入し、空きの行を作らないでください。</t>
  </si>
  <si>
    <t>例1</t>
  </si>
  <si>
    <t>鹿児島</t>
  </si>
  <si>
    <t>太郎</t>
  </si>
  <si>
    <t>ｶｺﾞｼﾏﾀﾛｳ</t>
  </si>
  <si>
    <t>六年Ｓ</t>
  </si>
  <si>
    <t>例2</t>
  </si>
  <si>
    <t>次郎</t>
  </si>
  <si>
    <t>ｶｺﾞｼﾏｼﾞﾛｳ</t>
  </si>
  <si>
    <t>五年Ｓ</t>
  </si>
  <si>
    <t>例3</t>
  </si>
  <si>
    <t>川辺</t>
  </si>
  <si>
    <t>三郎</t>
  </si>
  <si>
    <t>ｶﾜﾅﾍﾞｻﾌﾞﾛｳ</t>
  </si>
  <si>
    <t>四年Ｓ</t>
  </si>
  <si>
    <t>例4</t>
  </si>
  <si>
    <t>山田</t>
  </si>
  <si>
    <t>四郎</t>
  </si>
  <si>
    <t>ﾔﾏﾀﾞｼﾛｳ</t>
  </si>
  <si>
    <t>例5</t>
  </si>
  <si>
    <t>五郎</t>
  </si>
  <si>
    <t>ﾔﾏﾀﾞｺﾞﾛｳ</t>
  </si>
  <si>
    <t>例6</t>
  </si>
  <si>
    <t>吉野</t>
  </si>
  <si>
    <t>金太郎</t>
  </si>
  <si>
    <t>ﾖｼﾉｷﾝﾀﾛｳ</t>
  </si>
  <si>
    <t>二年Ｓ</t>
  </si>
  <si>
    <t>ランクの重複</t>
  </si>
  <si>
    <t>鹿児島市バドミントンスポーツ少年団　春季大会申込書</t>
  </si>
  <si>
    <t>小学女子</t>
  </si>
  <si>
    <r>
      <rPr>
        <sz val="14"/>
        <color rgb="FFFF0000"/>
        <rFont val="ＭＳ Ｐゴシック"/>
        <family val="3"/>
        <charset val="128"/>
        <scheme val="minor"/>
      </rPr>
      <t>➡団名は</t>
    </r>
    <r>
      <rPr>
        <sz val="14"/>
        <color theme="8"/>
        <rFont val="ＭＳ Ｐゴシック"/>
        <family val="3"/>
        <charset val="128"/>
        <scheme val="minor"/>
      </rPr>
      <t>小・中学男子</t>
    </r>
    <r>
      <rPr>
        <sz val="14"/>
        <color rgb="FFFF0000"/>
        <rFont val="ＭＳ Ｐゴシック"/>
        <family val="3"/>
        <charset val="128"/>
        <scheme val="minor"/>
      </rPr>
      <t>の申込書に記入してください。</t>
    </r>
  </si>
  <si>
    <t>選手名</t>
  </si>
  <si>
    <t>ダブルス</t>
  </si>
  <si>
    <t>「当日補充」を行う場合は、当該選手の欄の下の「氏」の欄に</t>
  </si>
  <si>
    <t>「当日補充」と記入し、種目・ランクの欄にも当該選手と</t>
  </si>
  <si>
    <t>同じものを記入する</t>
  </si>
  <si>
    <t>他のファイルからのコピー，貼り付け，値のクリアはできます</t>
  </si>
  <si>
    <t>氏名、フリガナ、学年の部分はを</t>
  </si>
  <si>
    <t>六年以下Ｄ</t>
  </si>
  <si>
    <t>四年以下Ｄ</t>
  </si>
  <si>
    <t>中学女子</t>
  </si>
  <si>
    <t>総　括　表</t>
  </si>
  <si>
    <t>の部分を入力してください。</t>
  </si>
  <si>
    <t>代表者氏名</t>
  </si>
  <si>
    <t>の部分は，男女の申し込み表の入力をすると自動的に記入されます。　</t>
  </si>
  <si>
    <t>電話番号</t>
  </si>
  <si>
    <t>大会誌購入冊数</t>
  </si>
  <si>
    <t>（1部　２００円）</t>
  </si>
  <si>
    <t>冊</t>
  </si>
  <si>
    <t>大会誌代・参加料　合計額</t>
  </si>
  <si>
    <t>参加種目</t>
  </si>
  <si>
    <t>男　　子</t>
  </si>
  <si>
    <t>女　　子</t>
  </si>
  <si>
    <t>小学６年生以下</t>
  </si>
  <si>
    <t xml:space="preserve"> 組</t>
  </si>
  <si>
    <t>　　５年生以下</t>
  </si>
  <si>
    <t>　　４年生以下</t>
  </si>
  <si>
    <t>　　３年生以下</t>
  </si>
  <si>
    <t>　　２年生以下</t>
  </si>
  <si>
    <t>　　１年生以下</t>
  </si>
  <si>
    <t>小学６年生</t>
  </si>
  <si>
    <t>人</t>
  </si>
  <si>
    <t>　　５年生</t>
  </si>
  <si>
    <t>　　４年生</t>
  </si>
  <si>
    <t>　　３年生</t>
  </si>
  <si>
    <t>　　２年生</t>
  </si>
  <si>
    <t>中学３年生</t>
  </si>
  <si>
    <t>　　１年生</t>
  </si>
  <si>
    <t>参加延べ人数</t>
  </si>
  <si>
    <t>参加料　合計金額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</si>
</sst>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人&quot;"/>
    <numFmt numFmtId="178" formatCode="#,##0_ ;[Red]\-#,##0\ "/>
  </numFmts>
  <fonts count="42" x14ac:knownFonts="1">
    <font>
      <sz val="11"/>
      <color theme="1"/>
      <name val="ＭＳ Ｐゴシック"/>
      <charset val="128"/>
      <scheme val="minor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明朝B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6"/>
      <color rgb="FFFF0000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HGP創英角ﾎﾟｯﾌﾟ体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u val="doubleAccounting"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u val="doubleAccounting"/>
      <sz val="11"/>
      <color rgb="FFFF0000"/>
      <name val="ＭＳ Ｐゴシック"/>
      <family val="3"/>
      <charset val="128"/>
      <scheme val="minor"/>
    </font>
    <font>
      <u val="doubleAccounting"/>
      <sz val="11"/>
      <color rgb="FFFF0000"/>
      <name val="ＭＳ Ｐゴシック"/>
      <family val="3"/>
      <charset val="128"/>
      <scheme val="minor"/>
    </font>
    <font>
      <sz val="14"/>
      <color theme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40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5" fillId="3" borderId="0" xfId="0" applyFont="1" applyFill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6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7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8" fillId="3" borderId="19" xfId="0" applyFont="1" applyFill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20" xfId="0" applyFont="1" applyFill="1" applyBorder="1" applyAlignment="1" applyProtection="1">
      <alignment horizontal="center" vertical="center"/>
      <protection hidden="1"/>
    </xf>
    <xf numFmtId="0" fontId="8" fillId="4" borderId="21" xfId="0" applyFont="1" applyFill="1" applyBorder="1" applyAlignment="1" applyProtection="1">
      <alignment horizontal="left" vertical="center"/>
      <protection hidden="1"/>
    </xf>
    <xf numFmtId="0" fontId="7" fillId="4" borderId="22" xfId="0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14" fillId="0" borderId="0" xfId="0" applyFont="1" applyAlignment="1">
      <alignment vertical="center" readingOrder="1"/>
    </xf>
    <xf numFmtId="0" fontId="6" fillId="5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4" borderId="4" xfId="0" applyFill="1" applyBorder="1">
      <alignment vertical="center"/>
    </xf>
    <xf numFmtId="0" fontId="0" fillId="0" borderId="0" xfId="0" applyProtection="1">
      <alignment vertical="center"/>
      <protection hidden="1"/>
    </xf>
    <xf numFmtId="0" fontId="16" fillId="0" borderId="0" xfId="0" applyFont="1">
      <alignment vertical="center"/>
    </xf>
    <xf numFmtId="0" fontId="17" fillId="8" borderId="0" xfId="0" applyFont="1" applyFill="1" applyAlignment="1">
      <alignment horizontal="centerContinuous" vertical="center"/>
    </xf>
    <xf numFmtId="0" fontId="16" fillId="8" borderId="0" xfId="0" applyFont="1" applyFill="1" applyAlignment="1">
      <alignment horizontal="centerContinuous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5" borderId="4" xfId="0" applyFont="1" applyFill="1" applyBorder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0" fillId="4" borderId="27" xfId="0" applyFont="1" applyFill="1" applyBorder="1" applyAlignment="1" applyProtection="1">
      <alignment horizontal="center" vertical="center" shrinkToFit="1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2" fillId="0" borderId="24" xfId="0" applyFont="1" applyBorder="1">
      <alignment vertical="center"/>
    </xf>
    <xf numFmtId="0" fontId="12" fillId="0" borderId="24" xfId="0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38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6" fillId="0" borderId="4" xfId="0" applyFont="1" applyBorder="1">
      <alignment vertical="center"/>
    </xf>
    <xf numFmtId="0" fontId="25" fillId="3" borderId="0" xfId="0" applyFont="1" applyFill="1" applyAlignment="1">
      <alignment vertical="center" wrapText="1"/>
    </xf>
    <xf numFmtId="0" fontId="26" fillId="3" borderId="0" xfId="0" applyFont="1" applyFill="1">
      <alignment vertical="center"/>
    </xf>
    <xf numFmtId="0" fontId="27" fillId="3" borderId="0" xfId="0" applyFont="1" applyFill="1" applyAlignment="1">
      <alignment horizontal="left" vertical="center" readingOrder="1"/>
    </xf>
    <xf numFmtId="0" fontId="28" fillId="3" borderId="0" xfId="0" applyFont="1" applyFill="1">
      <alignment vertical="center"/>
    </xf>
    <xf numFmtId="0" fontId="18" fillId="9" borderId="4" xfId="0" applyFont="1" applyFill="1" applyBorder="1">
      <alignment vertical="center"/>
    </xf>
    <xf numFmtId="0" fontId="29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left" vertical="center" readingOrder="1"/>
    </xf>
    <xf numFmtId="0" fontId="30" fillId="3" borderId="0" xfId="0" applyFont="1" applyFill="1" applyAlignment="1">
      <alignment horizontal="left" vertical="center" readingOrder="1"/>
    </xf>
    <xf numFmtId="0" fontId="31" fillId="3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center" readingOrder="1"/>
    </xf>
    <xf numFmtId="0" fontId="0" fillId="0" borderId="0" xfId="0" applyAlignment="1">
      <alignment horizontal="center" vertical="center"/>
    </xf>
    <xf numFmtId="0" fontId="33" fillId="10" borderId="0" xfId="0" applyFont="1" applyFill="1" applyAlignment="1">
      <alignment horizontal="centerContinuous" vertical="center"/>
    </xf>
    <xf numFmtId="0" fontId="32" fillId="10" borderId="0" xfId="0" applyFont="1" applyFill="1" applyAlignment="1">
      <alignment horizontal="centerContinuous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>
      <alignment vertical="center" readingOrder="1"/>
    </xf>
    <xf numFmtId="178" fontId="6" fillId="4" borderId="3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38" fontId="22" fillId="0" borderId="0" xfId="0" applyNumberFormat="1" applyFont="1">
      <alignment vertical="center"/>
    </xf>
    <xf numFmtId="0" fontId="1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4" xfId="0" applyBorder="1">
      <alignment vertical="center"/>
    </xf>
    <xf numFmtId="0" fontId="33" fillId="6" borderId="0" xfId="0" applyFont="1" applyFill="1" applyAlignment="1">
      <alignment horizontal="centerContinuous" vertical="center"/>
    </xf>
    <xf numFmtId="0" fontId="32" fillId="6" borderId="0" xfId="0" applyFont="1" applyFill="1" applyAlignment="1">
      <alignment horizontal="centerContinuous" vertical="center"/>
    </xf>
    <xf numFmtId="0" fontId="35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2" fillId="0" borderId="29" xfId="0" applyFont="1" applyBorder="1" applyAlignment="1" applyProtection="1">
      <alignment horizontal="center" vertical="center"/>
      <protection hidden="1"/>
    </xf>
    <xf numFmtId="0" fontId="32" fillId="0" borderId="2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32" fillId="3" borderId="2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5" fillId="3" borderId="0" xfId="0" applyFont="1" applyFill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shrinkToFit="1"/>
      <protection hidden="1"/>
    </xf>
    <xf numFmtId="0" fontId="7" fillId="4" borderId="3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 hidden="1"/>
    </xf>
    <xf numFmtId="0" fontId="7" fillId="0" borderId="2" xfId="0" applyFont="1" applyBorder="1" applyAlignment="1" applyProtection="1">
      <alignment horizontal="center" vertical="center" shrinkToFit="1"/>
      <protection locked="0" hidden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7" fillId="4" borderId="1" xfId="1" applyNumberFormat="1" applyFont="1" applyFill="1" applyBorder="1" applyAlignment="1" applyProtection="1">
      <alignment horizontal="center" vertical="center"/>
      <protection locked="0" hidden="1"/>
    </xf>
    <xf numFmtId="176" fontId="7" fillId="4" borderId="3" xfId="1" applyNumberFormat="1" applyFont="1" applyFill="1" applyBorder="1" applyAlignment="1" applyProtection="1">
      <alignment horizontal="center" vertical="center"/>
      <protection locked="0" hidden="1"/>
    </xf>
    <xf numFmtId="176" fontId="7" fillId="4" borderId="2" xfId="1" applyNumberFormat="1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6" borderId="4" xfId="0" applyFont="1" applyFill="1" applyBorder="1" applyAlignment="1" applyProtection="1">
      <alignment horizontal="center" vertical="center"/>
      <protection hidden="1"/>
    </xf>
    <xf numFmtId="0" fontId="8" fillId="7" borderId="1" xfId="0" applyFont="1" applyFill="1" applyBorder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 textRotation="255"/>
      <protection hidden="1"/>
    </xf>
    <xf numFmtId="0" fontId="8" fillId="0" borderId="11" xfId="0" applyFont="1" applyBorder="1" applyAlignment="1" applyProtection="1">
      <alignment horizontal="center" vertical="center" textRotation="255"/>
      <protection hidden="1"/>
    </xf>
    <xf numFmtId="0" fontId="8" fillId="0" borderId="17" xfId="0" applyFont="1" applyBorder="1" applyAlignment="1" applyProtection="1">
      <alignment horizontal="center" vertical="center" textRotation="255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177" fontId="7" fillId="4" borderId="1" xfId="0" applyNumberFormat="1" applyFont="1" applyFill="1" applyBorder="1" applyAlignment="1" applyProtection="1">
      <alignment horizontal="center" vertical="center"/>
      <protection hidden="1"/>
    </xf>
    <xf numFmtId="177" fontId="7" fillId="4" borderId="3" xfId="0" applyNumberFormat="1" applyFont="1" applyFill="1" applyBorder="1" applyAlignment="1" applyProtection="1">
      <alignment horizontal="center" vertical="center"/>
      <protection hidden="1"/>
    </xf>
    <xf numFmtId="177" fontId="7" fillId="4" borderId="2" xfId="0" applyNumberFormat="1" applyFont="1" applyFill="1" applyBorder="1" applyAlignment="1" applyProtection="1">
      <alignment horizontal="center" vertical="center"/>
      <protection hidden="1"/>
    </xf>
    <xf numFmtId="176" fontId="7" fillId="4" borderId="1" xfId="0" applyNumberFormat="1" applyFont="1" applyFill="1" applyBorder="1" applyAlignment="1" applyProtection="1">
      <alignment horizontal="center" vertical="center"/>
      <protection hidden="1"/>
    </xf>
    <xf numFmtId="176" fontId="7" fillId="4" borderId="3" xfId="0" applyNumberFormat="1" applyFont="1" applyFill="1" applyBorder="1" applyAlignment="1" applyProtection="1">
      <alignment horizontal="center" vertical="center"/>
      <protection hidden="1"/>
    </xf>
    <xf numFmtId="176" fontId="7" fillId="4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CC00"/>
      <color rgb="FFFFBDDE"/>
      <color rgb="FFFFFF99"/>
      <color rgb="FFFFFF66"/>
      <color rgb="FFFFCCFF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17</xdr:row>
      <xdr:rowOff>19050</xdr:rowOff>
    </xdr:from>
    <xdr:to>
      <xdr:col>3</xdr:col>
      <xdr:colOff>0</xdr:colOff>
      <xdr:row>20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15315" y="4362450"/>
          <a:ext cx="1677035" cy="844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730250</xdr:colOff>
      <xdr:row>19</xdr:row>
      <xdr:rowOff>273050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4342130" y="4343400"/>
          <a:ext cx="1969770" cy="844550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Z99"/>
  <sheetViews>
    <sheetView showGridLines="0" tabSelected="1" workbookViewId="0">
      <selection activeCell="C9" sqref="C9"/>
    </sheetView>
  </sheetViews>
  <sheetFormatPr defaultColWidth="9" defaultRowHeight="23.25" customHeight="1" x14ac:dyDescent="0.2"/>
  <cols>
    <col min="1" max="1" width="3.21875" customWidth="1"/>
    <col min="2" max="2" width="4" customWidth="1"/>
    <col min="3" max="4" width="13.109375" customWidth="1"/>
    <col min="5" max="5" width="14.6640625" customWidth="1"/>
    <col min="6" max="6" width="5.6640625" customWidth="1"/>
    <col min="7" max="8" width="11.44140625" customWidth="1"/>
    <col min="9" max="9" width="12.77734375" customWidth="1"/>
    <col min="10" max="10" width="0.88671875" customWidth="1"/>
    <col min="11" max="11" width="14" customWidth="1"/>
    <col min="12" max="12" width="4.6640625" customWidth="1"/>
    <col min="27" max="28" width="12.109375" customWidth="1"/>
    <col min="29" max="46" width="8.44140625" customWidth="1"/>
    <col min="50" max="52" width="9" style="31"/>
  </cols>
  <sheetData>
    <row r="1" spans="2:52" ht="22.5" customHeight="1" x14ac:dyDescent="0.2">
      <c r="B1" s="102" t="s">
        <v>0</v>
      </c>
      <c r="C1" s="102"/>
      <c r="D1" s="102"/>
      <c r="E1" s="102"/>
      <c r="F1" s="102"/>
      <c r="G1" s="102"/>
      <c r="H1" s="102"/>
      <c r="I1" s="102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52" ht="15" customHeight="1" x14ac:dyDescent="0.2">
      <c r="B2" s="37"/>
      <c r="C2" s="37"/>
      <c r="D2" s="37"/>
      <c r="E2" s="37"/>
      <c r="F2" s="37"/>
      <c r="G2" s="37"/>
      <c r="H2" s="37"/>
      <c r="I2" s="64"/>
      <c r="L2" s="31"/>
      <c r="N2" s="31"/>
      <c r="O2" s="31"/>
      <c r="P2" s="31"/>
      <c r="Q2" s="31"/>
      <c r="R2" s="31"/>
      <c r="S2" s="31"/>
      <c r="T2" s="31"/>
    </row>
    <row r="3" spans="2:52" ht="22.5" customHeight="1" x14ac:dyDescent="0.2">
      <c r="B3" s="37"/>
      <c r="C3" s="37"/>
      <c r="D3" s="37"/>
      <c r="E3" s="90" t="s">
        <v>1</v>
      </c>
      <c r="F3" s="91"/>
      <c r="G3" s="31"/>
      <c r="I3" s="31"/>
      <c r="J3" s="31"/>
      <c r="K3" s="31"/>
      <c r="L3" s="31"/>
      <c r="M3" s="31"/>
      <c r="N3" s="31"/>
      <c r="O3" s="31"/>
      <c r="P3" s="31"/>
      <c r="Q3" s="31"/>
      <c r="AU3" s="31"/>
      <c r="AV3" s="31"/>
      <c r="AW3" s="31"/>
      <c r="AX3"/>
      <c r="AY3"/>
      <c r="AZ3"/>
    </row>
    <row r="4" spans="2:52" ht="11.25" customHeight="1" x14ac:dyDescent="0.2">
      <c r="B4" s="103"/>
      <c r="C4" s="103"/>
      <c r="D4" s="103"/>
      <c r="E4" s="103"/>
      <c r="F4" s="103"/>
      <c r="G4" s="103"/>
      <c r="H4" s="103"/>
      <c r="I4" s="103"/>
      <c r="L4" s="31"/>
      <c r="N4" s="31"/>
      <c r="O4" s="31"/>
      <c r="P4" s="31"/>
      <c r="Q4" s="31"/>
      <c r="R4" s="31"/>
      <c r="S4" s="31"/>
      <c r="T4" s="31"/>
      <c r="AA4" s="94" t="s">
        <v>2</v>
      </c>
      <c r="AB4" s="94" t="s">
        <v>3</v>
      </c>
      <c r="AC4" s="94" t="s">
        <v>4</v>
      </c>
      <c r="AD4" s="94" t="s">
        <v>5</v>
      </c>
      <c r="AE4" s="94" t="s">
        <v>6</v>
      </c>
      <c r="AF4" s="94" t="s">
        <v>7</v>
      </c>
      <c r="AG4" s="94" t="s">
        <v>8</v>
      </c>
      <c r="AH4" s="94" t="s">
        <v>9</v>
      </c>
      <c r="AI4" s="94" t="s">
        <v>10</v>
      </c>
      <c r="AJ4" s="95" t="s">
        <v>11</v>
      </c>
      <c r="AK4" s="95" t="s">
        <v>12</v>
      </c>
      <c r="AL4" s="94" t="s">
        <v>13</v>
      </c>
      <c r="AM4" s="94" t="s">
        <v>14</v>
      </c>
      <c r="AN4" s="94" t="s">
        <v>15</v>
      </c>
      <c r="AO4" s="94" t="s">
        <v>16</v>
      </c>
      <c r="AP4" s="94" t="s">
        <v>17</v>
      </c>
      <c r="AQ4" s="94" t="s">
        <v>18</v>
      </c>
      <c r="AR4" s="94" t="s">
        <v>19</v>
      </c>
      <c r="AS4" s="95" t="s">
        <v>20</v>
      </c>
      <c r="AT4" s="95" t="s">
        <v>21</v>
      </c>
    </row>
    <row r="5" spans="2:52" ht="11.25" customHeight="1" x14ac:dyDescent="0.2">
      <c r="B5" s="37"/>
      <c r="C5" s="37"/>
      <c r="D5" s="37"/>
      <c r="E5" s="37"/>
      <c r="F5" s="37"/>
      <c r="G5" s="37"/>
      <c r="H5" s="37"/>
      <c r="I5" s="37"/>
      <c r="O5" s="31"/>
      <c r="P5" s="31"/>
      <c r="Q5" s="31"/>
      <c r="R5" s="31"/>
      <c r="S5" s="31"/>
      <c r="T5" s="31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5"/>
      <c r="AT5" s="97"/>
    </row>
    <row r="6" spans="2:52" ht="22.5" customHeight="1" x14ac:dyDescent="0.2">
      <c r="B6" s="104" t="s">
        <v>22</v>
      </c>
      <c r="C6" s="105"/>
      <c r="D6" s="106"/>
      <c r="E6" s="107"/>
      <c r="F6" s="108" t="s">
        <v>23</v>
      </c>
      <c r="G6" s="108"/>
      <c r="H6" s="108"/>
      <c r="I6" s="109"/>
      <c r="K6" s="65" t="s">
        <v>24</v>
      </c>
      <c r="L6" s="31"/>
      <c r="N6" s="31"/>
      <c r="O6" s="31"/>
      <c r="P6" s="31"/>
      <c r="Q6" s="31"/>
      <c r="R6" s="31"/>
      <c r="S6" s="31"/>
      <c r="T6" s="31"/>
      <c r="AA6" s="94" t="s">
        <v>4</v>
      </c>
      <c r="AB6" s="94" t="s">
        <v>13</v>
      </c>
      <c r="AC6" s="94">
        <v>601</v>
      </c>
      <c r="AD6" s="94">
        <v>501</v>
      </c>
      <c r="AE6" s="94">
        <v>401</v>
      </c>
      <c r="AF6" s="94">
        <v>301</v>
      </c>
      <c r="AG6" s="94">
        <v>201</v>
      </c>
      <c r="AH6" s="94">
        <v>101</v>
      </c>
      <c r="AI6" s="94" t="s">
        <v>25</v>
      </c>
      <c r="AJ6" s="94" t="s">
        <v>26</v>
      </c>
      <c r="AK6" s="94" t="s">
        <v>27</v>
      </c>
      <c r="AL6" s="94">
        <v>601</v>
      </c>
      <c r="AM6" s="94">
        <v>501</v>
      </c>
      <c r="AN6" s="94">
        <v>401</v>
      </c>
      <c r="AO6" s="94">
        <v>301</v>
      </c>
      <c r="AP6" s="94">
        <v>201</v>
      </c>
      <c r="AQ6" s="94">
        <v>101</v>
      </c>
      <c r="AR6" s="94" t="s">
        <v>25</v>
      </c>
      <c r="AS6" s="94" t="s">
        <v>26</v>
      </c>
      <c r="AT6" s="94" t="s">
        <v>27</v>
      </c>
    </row>
    <row r="7" spans="2:52" ht="22.5" customHeight="1" x14ac:dyDescent="0.2">
      <c r="B7" s="115" t="s">
        <v>28</v>
      </c>
      <c r="C7" s="113"/>
      <c r="D7" s="114"/>
      <c r="E7" s="117" t="s">
        <v>29</v>
      </c>
      <c r="F7" s="119" t="s">
        <v>30</v>
      </c>
      <c r="G7" s="104" t="s">
        <v>31</v>
      </c>
      <c r="H7" s="105"/>
      <c r="I7" s="110" t="s">
        <v>32</v>
      </c>
      <c r="L7" s="31"/>
      <c r="N7" s="31"/>
      <c r="O7" s="31"/>
      <c r="P7" s="31"/>
      <c r="Q7" s="31"/>
      <c r="R7" s="31"/>
      <c r="S7" s="31"/>
      <c r="T7" s="31"/>
      <c r="AA7" s="94" t="s">
        <v>5</v>
      </c>
      <c r="AB7" s="94" t="s">
        <v>14</v>
      </c>
      <c r="AC7" s="94">
        <v>602</v>
      </c>
      <c r="AD7" s="94">
        <v>502</v>
      </c>
      <c r="AE7" s="94">
        <v>402</v>
      </c>
      <c r="AF7" s="94">
        <v>302</v>
      </c>
      <c r="AG7" s="94">
        <v>202</v>
      </c>
      <c r="AH7" s="94">
        <v>102</v>
      </c>
      <c r="AI7" s="94" t="s">
        <v>33</v>
      </c>
      <c r="AJ7" s="94" t="s">
        <v>34</v>
      </c>
      <c r="AK7" s="94" t="s">
        <v>35</v>
      </c>
      <c r="AL7" s="94">
        <v>602</v>
      </c>
      <c r="AM7" s="94">
        <v>502</v>
      </c>
      <c r="AN7" s="94">
        <v>402</v>
      </c>
      <c r="AO7" s="94">
        <v>302</v>
      </c>
      <c r="AP7" s="94">
        <v>202</v>
      </c>
      <c r="AQ7" s="94">
        <v>102</v>
      </c>
      <c r="AR7" s="94" t="s">
        <v>33</v>
      </c>
      <c r="AS7" s="94" t="s">
        <v>34</v>
      </c>
      <c r="AT7" s="94" t="s">
        <v>35</v>
      </c>
    </row>
    <row r="8" spans="2:52" ht="22.5" customHeight="1" x14ac:dyDescent="0.2">
      <c r="B8" s="116"/>
      <c r="C8" s="40" t="s">
        <v>36</v>
      </c>
      <c r="D8" s="40" t="s">
        <v>37</v>
      </c>
      <c r="E8" s="118"/>
      <c r="F8" s="120"/>
      <c r="G8" s="41" t="s">
        <v>38</v>
      </c>
      <c r="H8" s="42" t="s">
        <v>39</v>
      </c>
      <c r="I8" s="111"/>
      <c r="L8" s="66" t="s">
        <v>40</v>
      </c>
      <c r="N8" s="31"/>
      <c r="O8" s="31"/>
      <c r="P8" s="31"/>
      <c r="Q8" s="31"/>
      <c r="R8" s="31"/>
      <c r="S8" s="31"/>
      <c r="T8" s="31"/>
      <c r="AA8" s="94" t="s">
        <v>6</v>
      </c>
      <c r="AB8" s="94" t="s">
        <v>15</v>
      </c>
      <c r="AC8" s="94">
        <v>603</v>
      </c>
      <c r="AD8" s="94">
        <v>503</v>
      </c>
      <c r="AE8" s="94">
        <v>403</v>
      </c>
      <c r="AF8" s="94">
        <v>303</v>
      </c>
      <c r="AG8" s="94">
        <v>203</v>
      </c>
      <c r="AH8" s="94">
        <v>103</v>
      </c>
      <c r="AI8" s="94" t="s">
        <v>41</v>
      </c>
      <c r="AJ8" s="94" t="s">
        <v>42</v>
      </c>
      <c r="AK8" s="94" t="s">
        <v>43</v>
      </c>
      <c r="AL8" s="94">
        <v>603</v>
      </c>
      <c r="AM8" s="94">
        <v>503</v>
      </c>
      <c r="AN8" s="94">
        <v>403</v>
      </c>
      <c r="AO8" s="94">
        <v>303</v>
      </c>
      <c r="AP8" s="94">
        <v>203</v>
      </c>
      <c r="AQ8" s="94">
        <v>103</v>
      </c>
      <c r="AR8" s="94" t="s">
        <v>41</v>
      </c>
      <c r="AS8" s="94" t="s">
        <v>42</v>
      </c>
      <c r="AT8" s="94" t="s">
        <v>43</v>
      </c>
    </row>
    <row r="9" spans="2:52" ht="21" customHeight="1" x14ac:dyDescent="0.2">
      <c r="B9" s="43">
        <v>1</v>
      </c>
      <c r="C9" s="44"/>
      <c r="D9" s="44"/>
      <c r="E9" s="45"/>
      <c r="F9" s="46"/>
      <c r="G9" s="47"/>
      <c r="H9" s="48"/>
      <c r="I9" s="67"/>
      <c r="K9" s="68"/>
      <c r="L9" s="31"/>
      <c r="R9" s="31"/>
      <c r="S9" s="31"/>
      <c r="T9" s="31"/>
      <c r="AA9" s="94" t="s">
        <v>7</v>
      </c>
      <c r="AB9" s="94" t="s">
        <v>16</v>
      </c>
      <c r="AC9" s="94">
        <v>604</v>
      </c>
      <c r="AD9" s="94">
        <v>504</v>
      </c>
      <c r="AE9" s="94">
        <v>404</v>
      </c>
      <c r="AF9" s="94">
        <v>304</v>
      </c>
      <c r="AG9" s="94">
        <v>204</v>
      </c>
      <c r="AH9" s="94">
        <v>104</v>
      </c>
      <c r="AI9" s="94" t="s">
        <v>44</v>
      </c>
      <c r="AJ9" s="94" t="s">
        <v>45</v>
      </c>
      <c r="AK9" s="94" t="s">
        <v>46</v>
      </c>
      <c r="AL9" s="94">
        <v>604</v>
      </c>
      <c r="AM9" s="94">
        <v>504</v>
      </c>
      <c r="AN9" s="94">
        <v>404</v>
      </c>
      <c r="AO9" s="94">
        <v>304</v>
      </c>
      <c r="AP9" s="94">
        <v>204</v>
      </c>
      <c r="AQ9" s="94">
        <v>104</v>
      </c>
      <c r="AR9" s="94" t="s">
        <v>44</v>
      </c>
      <c r="AS9" s="94" t="s">
        <v>45</v>
      </c>
      <c r="AT9" s="94" t="s">
        <v>46</v>
      </c>
    </row>
    <row r="10" spans="2:52" ht="21" customHeight="1" x14ac:dyDescent="0.2">
      <c r="B10" s="49">
        <v>2</v>
      </c>
      <c r="C10" s="44"/>
      <c r="D10" s="44"/>
      <c r="E10" s="45"/>
      <c r="F10" s="46"/>
      <c r="G10" s="47"/>
      <c r="H10" s="48"/>
      <c r="I10" s="67"/>
      <c r="K10" s="112" t="str">
        <f>IF($H$81=0,"","ランク番号が重複しています")</f>
        <v/>
      </c>
      <c r="L10" s="69"/>
      <c r="M10" s="70"/>
      <c r="N10" s="31"/>
      <c r="O10" s="31"/>
      <c r="P10" s="31"/>
      <c r="Q10" s="31"/>
      <c r="R10" s="31"/>
      <c r="S10" s="31"/>
      <c r="T10" s="31"/>
      <c r="AA10" s="94" t="s">
        <v>8</v>
      </c>
      <c r="AB10" s="94" t="s">
        <v>17</v>
      </c>
      <c r="AC10" s="94">
        <v>605</v>
      </c>
      <c r="AD10" s="94">
        <v>505</v>
      </c>
      <c r="AE10" s="94">
        <v>405</v>
      </c>
      <c r="AF10" s="94">
        <v>305</v>
      </c>
      <c r="AG10" s="94">
        <v>205</v>
      </c>
      <c r="AH10" s="94">
        <v>105</v>
      </c>
      <c r="AI10" s="94" t="s">
        <v>47</v>
      </c>
      <c r="AJ10" s="94" t="s">
        <v>48</v>
      </c>
      <c r="AK10" s="94" t="s">
        <v>49</v>
      </c>
      <c r="AL10" s="94">
        <v>605</v>
      </c>
      <c r="AM10" s="94">
        <v>505</v>
      </c>
      <c r="AN10" s="94">
        <v>405</v>
      </c>
      <c r="AO10" s="94">
        <v>305</v>
      </c>
      <c r="AP10" s="94">
        <v>205</v>
      </c>
      <c r="AQ10" s="94">
        <v>105</v>
      </c>
      <c r="AR10" s="94" t="s">
        <v>47</v>
      </c>
      <c r="AS10" s="94" t="s">
        <v>48</v>
      </c>
      <c r="AT10" s="94" t="s">
        <v>49</v>
      </c>
    </row>
    <row r="11" spans="2:52" ht="21" customHeight="1" x14ac:dyDescent="0.2">
      <c r="B11" s="49">
        <v>3</v>
      </c>
      <c r="C11" s="44"/>
      <c r="D11" s="44"/>
      <c r="E11" s="45"/>
      <c r="F11" s="46"/>
      <c r="G11" s="47"/>
      <c r="H11" s="48"/>
      <c r="I11" s="67"/>
      <c r="K11" s="112"/>
      <c r="L11" s="71" t="s">
        <v>50</v>
      </c>
      <c r="M11" s="72"/>
      <c r="N11" s="69" t="s">
        <v>51</v>
      </c>
      <c r="O11" s="73"/>
      <c r="P11" s="31"/>
      <c r="Q11" s="31"/>
      <c r="R11" s="31"/>
      <c r="S11" s="31"/>
      <c r="T11" s="31"/>
      <c r="AA11" s="94" t="s">
        <v>9</v>
      </c>
      <c r="AB11" s="94" t="s">
        <v>18</v>
      </c>
      <c r="AC11" s="94">
        <v>606</v>
      </c>
      <c r="AD11" s="94">
        <v>506</v>
      </c>
      <c r="AE11" s="94">
        <v>406</v>
      </c>
      <c r="AF11" s="94">
        <v>306</v>
      </c>
      <c r="AG11" s="94">
        <v>206</v>
      </c>
      <c r="AH11" s="94">
        <v>106</v>
      </c>
      <c r="AI11" s="94" t="s">
        <v>52</v>
      </c>
      <c r="AJ11" s="94" t="s">
        <v>53</v>
      </c>
      <c r="AK11" s="94" t="s">
        <v>54</v>
      </c>
      <c r="AL11" s="94">
        <v>606</v>
      </c>
      <c r="AM11" s="94">
        <v>506</v>
      </c>
      <c r="AN11" s="94">
        <v>406</v>
      </c>
      <c r="AO11" s="94">
        <v>306</v>
      </c>
      <c r="AP11" s="94">
        <v>206</v>
      </c>
      <c r="AQ11" s="94">
        <v>106</v>
      </c>
      <c r="AR11" s="94" t="s">
        <v>52</v>
      </c>
      <c r="AS11" s="94" t="s">
        <v>53</v>
      </c>
      <c r="AT11" s="94" t="s">
        <v>54</v>
      </c>
    </row>
    <row r="12" spans="2:52" ht="21" customHeight="1" x14ac:dyDescent="0.2">
      <c r="B12" s="50">
        <v>4</v>
      </c>
      <c r="C12" s="44"/>
      <c r="D12" s="44"/>
      <c r="E12" s="45"/>
      <c r="F12" s="46"/>
      <c r="G12" s="47"/>
      <c r="H12" s="48"/>
      <c r="I12" s="67"/>
      <c r="K12" s="112"/>
      <c r="L12" s="71"/>
      <c r="M12" s="74" t="s">
        <v>55</v>
      </c>
      <c r="N12" s="73"/>
      <c r="O12" s="73"/>
      <c r="P12" s="73"/>
      <c r="Q12" s="31"/>
      <c r="R12" s="31"/>
      <c r="S12" s="31"/>
      <c r="T12" s="31"/>
      <c r="AA12" s="94" t="s">
        <v>10</v>
      </c>
      <c r="AB12" s="94" t="s">
        <v>19</v>
      </c>
      <c r="AC12" s="94">
        <v>607</v>
      </c>
      <c r="AD12" s="94">
        <v>507</v>
      </c>
      <c r="AE12" s="94">
        <v>407</v>
      </c>
      <c r="AF12" s="94">
        <v>307</v>
      </c>
      <c r="AG12" s="94">
        <v>207</v>
      </c>
      <c r="AH12" s="94">
        <v>107</v>
      </c>
      <c r="AI12" s="94" t="s">
        <v>56</v>
      </c>
      <c r="AJ12" s="94" t="s">
        <v>57</v>
      </c>
      <c r="AK12" s="94" t="s">
        <v>58</v>
      </c>
      <c r="AL12" s="94">
        <v>607</v>
      </c>
      <c r="AM12" s="94">
        <v>507</v>
      </c>
      <c r="AN12" s="94">
        <v>407</v>
      </c>
      <c r="AO12" s="94">
        <v>307</v>
      </c>
      <c r="AP12" s="94">
        <v>207</v>
      </c>
      <c r="AQ12" s="94">
        <v>107</v>
      </c>
      <c r="AR12" s="94" t="s">
        <v>56</v>
      </c>
      <c r="AS12" s="94" t="s">
        <v>57</v>
      </c>
      <c r="AT12" s="94" t="s">
        <v>58</v>
      </c>
    </row>
    <row r="13" spans="2:52" ht="21" customHeight="1" x14ac:dyDescent="0.2">
      <c r="B13" s="49">
        <v>5</v>
      </c>
      <c r="C13" s="44"/>
      <c r="D13" s="44"/>
      <c r="E13" s="45"/>
      <c r="F13" s="46"/>
      <c r="G13" s="47"/>
      <c r="H13" s="48"/>
      <c r="I13" s="67"/>
      <c r="K13" s="112"/>
      <c r="L13" s="71" t="s">
        <v>50</v>
      </c>
      <c r="M13" s="75" t="s">
        <v>59</v>
      </c>
      <c r="N13" s="31"/>
      <c r="O13" s="31"/>
      <c r="P13" s="31"/>
      <c r="Q13" s="31"/>
      <c r="R13" s="31"/>
      <c r="S13" s="31"/>
      <c r="T13" s="31"/>
      <c r="AA13" s="95" t="s">
        <v>11</v>
      </c>
      <c r="AB13" s="95" t="s">
        <v>20</v>
      </c>
      <c r="AC13" s="94">
        <v>608</v>
      </c>
      <c r="AD13" s="94">
        <v>508</v>
      </c>
      <c r="AE13" s="94">
        <v>408</v>
      </c>
      <c r="AF13" s="94">
        <v>308</v>
      </c>
      <c r="AG13" s="94">
        <v>208</v>
      </c>
      <c r="AH13" s="94">
        <v>108</v>
      </c>
      <c r="AI13" s="94" t="s">
        <v>60</v>
      </c>
      <c r="AJ13" s="94" t="s">
        <v>61</v>
      </c>
      <c r="AK13" s="94" t="s">
        <v>62</v>
      </c>
      <c r="AL13" s="94">
        <v>608</v>
      </c>
      <c r="AM13" s="94">
        <v>508</v>
      </c>
      <c r="AN13" s="94">
        <v>408</v>
      </c>
      <c r="AO13" s="94">
        <v>308</v>
      </c>
      <c r="AP13" s="94">
        <v>208</v>
      </c>
      <c r="AQ13" s="94">
        <v>108</v>
      </c>
      <c r="AR13" s="94" t="s">
        <v>60</v>
      </c>
      <c r="AS13" s="94" t="s">
        <v>61</v>
      </c>
      <c r="AT13" s="94" t="s">
        <v>62</v>
      </c>
    </row>
    <row r="14" spans="2:52" ht="21" customHeight="1" x14ac:dyDescent="0.2">
      <c r="B14" s="49">
        <v>6</v>
      </c>
      <c r="C14" s="44"/>
      <c r="D14" s="44"/>
      <c r="E14" s="45"/>
      <c r="F14" s="46"/>
      <c r="G14" s="47"/>
      <c r="H14" s="48"/>
      <c r="I14" s="67"/>
      <c r="K14" s="112"/>
      <c r="L14" s="71" t="s">
        <v>50</v>
      </c>
      <c r="M14" s="75" t="s">
        <v>63</v>
      </c>
      <c r="N14" s="31"/>
      <c r="O14" s="31"/>
      <c r="P14" s="31"/>
      <c r="Q14" s="31"/>
      <c r="R14" s="31"/>
      <c r="S14" s="31"/>
      <c r="T14" s="31"/>
      <c r="AA14" s="95" t="s">
        <v>12</v>
      </c>
      <c r="AB14" s="95" t="s">
        <v>21</v>
      </c>
      <c r="AC14" s="94">
        <v>609</v>
      </c>
      <c r="AD14" s="94">
        <v>509</v>
      </c>
      <c r="AE14" s="94">
        <v>409</v>
      </c>
      <c r="AF14" s="94">
        <v>309</v>
      </c>
      <c r="AG14" s="94">
        <v>209</v>
      </c>
      <c r="AH14" s="94">
        <v>109</v>
      </c>
      <c r="AI14" s="94" t="s">
        <v>64</v>
      </c>
      <c r="AJ14" s="94" t="s">
        <v>65</v>
      </c>
      <c r="AK14" s="94" t="s">
        <v>66</v>
      </c>
      <c r="AL14" s="94">
        <v>609</v>
      </c>
      <c r="AM14" s="94">
        <v>509</v>
      </c>
      <c r="AN14" s="94">
        <v>409</v>
      </c>
      <c r="AO14" s="94">
        <v>309</v>
      </c>
      <c r="AP14" s="94">
        <v>209</v>
      </c>
      <c r="AQ14" s="94">
        <v>109</v>
      </c>
      <c r="AR14" s="94" t="s">
        <v>64</v>
      </c>
      <c r="AS14" s="94" t="s">
        <v>65</v>
      </c>
      <c r="AT14" s="94" t="s">
        <v>66</v>
      </c>
    </row>
    <row r="15" spans="2:52" ht="21" customHeight="1" x14ac:dyDescent="0.2">
      <c r="B15" s="50">
        <v>7</v>
      </c>
      <c r="C15" s="44"/>
      <c r="D15" s="44"/>
      <c r="E15" s="45"/>
      <c r="F15" s="46"/>
      <c r="G15" s="47"/>
      <c r="H15" s="48"/>
      <c r="I15" s="67"/>
      <c r="K15" s="112"/>
      <c r="L15" s="71" t="s">
        <v>50</v>
      </c>
      <c r="M15" s="75" t="s">
        <v>67</v>
      </c>
      <c r="N15" s="31"/>
      <c r="O15" s="31"/>
      <c r="P15" s="31"/>
      <c r="Q15" s="31"/>
      <c r="R15" s="31"/>
      <c r="S15" s="31"/>
      <c r="T15" s="31"/>
      <c r="AA15" s="94"/>
      <c r="AB15" s="95"/>
      <c r="AC15" s="94">
        <v>610</v>
      </c>
      <c r="AD15" s="94">
        <v>510</v>
      </c>
      <c r="AE15" s="94">
        <v>410</v>
      </c>
      <c r="AF15" s="94">
        <v>310</v>
      </c>
      <c r="AG15" s="94">
        <v>210</v>
      </c>
      <c r="AH15" s="94">
        <v>110</v>
      </c>
      <c r="AI15" s="94" t="s">
        <v>68</v>
      </c>
      <c r="AJ15" s="94" t="s">
        <v>69</v>
      </c>
      <c r="AK15" s="94" t="s">
        <v>70</v>
      </c>
      <c r="AL15" s="94">
        <v>610</v>
      </c>
      <c r="AM15" s="94">
        <v>510</v>
      </c>
      <c r="AN15" s="94">
        <v>410</v>
      </c>
      <c r="AO15" s="94">
        <v>310</v>
      </c>
      <c r="AP15" s="94">
        <v>210</v>
      </c>
      <c r="AQ15" s="94">
        <v>110</v>
      </c>
      <c r="AR15" s="94" t="s">
        <v>68</v>
      </c>
      <c r="AS15" s="94" t="s">
        <v>69</v>
      </c>
      <c r="AT15" s="94" t="s">
        <v>70</v>
      </c>
    </row>
    <row r="16" spans="2:52" ht="21" customHeight="1" x14ac:dyDescent="0.2">
      <c r="B16" s="50">
        <v>8</v>
      </c>
      <c r="C16" s="44"/>
      <c r="D16" s="44"/>
      <c r="E16" s="45"/>
      <c r="F16" s="46"/>
      <c r="G16" s="47"/>
      <c r="H16" s="48"/>
      <c r="I16" s="67"/>
      <c r="K16" s="112"/>
      <c r="L16" s="71" t="s">
        <v>50</v>
      </c>
      <c r="M16" s="75" t="s">
        <v>71</v>
      </c>
      <c r="N16" s="73"/>
      <c r="O16" s="73"/>
      <c r="P16" s="31"/>
      <c r="Q16" s="31"/>
      <c r="R16" s="31"/>
      <c r="S16" s="31"/>
      <c r="T16" s="31"/>
      <c r="AA16" s="96"/>
      <c r="AB16" s="96"/>
    </row>
    <row r="17" spans="2:28" ht="21" customHeight="1" x14ac:dyDescent="0.2">
      <c r="B17" s="49">
        <v>9</v>
      </c>
      <c r="C17" s="44"/>
      <c r="D17" s="44"/>
      <c r="E17" s="51"/>
      <c r="F17" s="52"/>
      <c r="G17" s="47"/>
      <c r="H17" s="48"/>
      <c r="I17" s="67"/>
      <c r="K17" s="112"/>
      <c r="L17" s="73"/>
      <c r="M17" s="75" t="s">
        <v>72</v>
      </c>
      <c r="N17" s="73"/>
      <c r="O17" s="73"/>
      <c r="P17" s="31"/>
      <c r="Q17" s="31"/>
      <c r="R17" s="31"/>
      <c r="S17" s="31"/>
      <c r="T17" s="31"/>
      <c r="AA17" s="96"/>
      <c r="AB17" s="96"/>
    </row>
    <row r="18" spans="2:28" ht="21" customHeight="1" x14ac:dyDescent="0.2">
      <c r="B18" s="49">
        <v>10</v>
      </c>
      <c r="C18" s="44"/>
      <c r="D18" s="44"/>
      <c r="E18" s="51"/>
      <c r="F18" s="52"/>
      <c r="G18" s="47"/>
      <c r="H18" s="48"/>
      <c r="I18" s="67"/>
      <c r="K18" s="31"/>
      <c r="L18" s="73"/>
      <c r="M18" s="75" t="s">
        <v>73</v>
      </c>
      <c r="R18" s="31"/>
      <c r="S18" s="31"/>
      <c r="T18" s="31"/>
      <c r="AB18" s="96"/>
    </row>
    <row r="19" spans="2:28" ht="21" customHeight="1" x14ac:dyDescent="0.2">
      <c r="B19" s="50">
        <v>11</v>
      </c>
      <c r="C19" s="44"/>
      <c r="D19" s="44"/>
      <c r="E19" s="51"/>
      <c r="F19" s="52"/>
      <c r="G19" s="47"/>
      <c r="H19" s="48"/>
      <c r="I19" s="67"/>
      <c r="K19" s="31"/>
      <c r="L19" s="69" t="s">
        <v>50</v>
      </c>
      <c r="M19" s="70" t="s">
        <v>74</v>
      </c>
      <c r="N19" s="69"/>
      <c r="O19" s="70"/>
      <c r="P19" s="69"/>
      <c r="Q19" s="70"/>
      <c r="R19" s="69"/>
      <c r="S19" s="31"/>
      <c r="T19" s="31"/>
    </row>
    <row r="20" spans="2:28" ht="21" customHeight="1" x14ac:dyDescent="0.2">
      <c r="B20" s="49">
        <v>12</v>
      </c>
      <c r="C20" s="44"/>
      <c r="D20" s="44"/>
      <c r="E20" s="51"/>
      <c r="F20" s="52"/>
      <c r="G20" s="47"/>
      <c r="H20" s="48"/>
      <c r="I20" s="67"/>
      <c r="K20" s="31"/>
      <c r="L20" s="69" t="s">
        <v>50</v>
      </c>
      <c r="M20" s="70" t="s">
        <v>75</v>
      </c>
      <c r="N20" s="92"/>
      <c r="O20" s="76"/>
      <c r="P20" s="92"/>
      <c r="Q20" s="76"/>
      <c r="R20" s="92"/>
      <c r="S20" s="93"/>
      <c r="T20" s="31"/>
    </row>
    <row r="21" spans="2:28" ht="21" customHeight="1" x14ac:dyDescent="0.2">
      <c r="B21" s="49">
        <v>13</v>
      </c>
      <c r="C21" s="44"/>
      <c r="D21" s="44"/>
      <c r="E21" s="51"/>
      <c r="F21" s="52"/>
      <c r="G21" s="47"/>
      <c r="H21" s="48"/>
      <c r="I21" s="67"/>
      <c r="K21" s="31"/>
      <c r="L21" s="68"/>
      <c r="M21" s="77"/>
      <c r="N21" s="68"/>
      <c r="O21" s="68"/>
      <c r="P21" s="31"/>
      <c r="Q21" s="31"/>
      <c r="R21" s="31"/>
      <c r="S21" s="31"/>
      <c r="T21" s="31"/>
    </row>
    <row r="22" spans="2:28" ht="21" customHeight="1" x14ac:dyDescent="0.2">
      <c r="B22" s="50">
        <v>14</v>
      </c>
      <c r="C22" s="44"/>
      <c r="D22" s="44"/>
      <c r="E22" s="51"/>
      <c r="F22" s="52"/>
      <c r="G22" s="47"/>
      <c r="H22" s="48"/>
      <c r="I22" s="67"/>
      <c r="K22" s="31"/>
      <c r="L22" s="31"/>
      <c r="N22" s="68"/>
      <c r="O22" s="68"/>
      <c r="P22" s="31"/>
      <c r="Q22" s="31"/>
      <c r="R22" s="31"/>
      <c r="S22" s="31"/>
      <c r="T22" s="31"/>
    </row>
    <row r="23" spans="2:28" ht="21" customHeight="1" x14ac:dyDescent="0.2">
      <c r="B23" s="50">
        <v>15</v>
      </c>
      <c r="C23" s="44"/>
      <c r="D23" s="44"/>
      <c r="E23" s="51"/>
      <c r="F23" s="52"/>
      <c r="G23" s="47"/>
      <c r="H23" s="48"/>
      <c r="I23" s="67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2:28" ht="21" customHeight="1" x14ac:dyDescent="0.2">
      <c r="B24" s="49">
        <v>16</v>
      </c>
      <c r="C24" s="44"/>
      <c r="D24" s="44"/>
      <c r="E24" s="51"/>
      <c r="F24" s="52"/>
      <c r="G24" s="47"/>
      <c r="H24" s="48"/>
      <c r="I24" s="67"/>
      <c r="K24" s="31"/>
      <c r="L24" s="31"/>
      <c r="N24" s="31"/>
      <c r="O24" s="31"/>
      <c r="P24" s="31"/>
      <c r="Q24" s="31"/>
      <c r="R24" s="31"/>
      <c r="S24" s="31"/>
      <c r="T24" s="31"/>
    </row>
    <row r="25" spans="2:28" ht="21" customHeight="1" x14ac:dyDescent="0.2">
      <c r="B25" s="49">
        <v>17</v>
      </c>
      <c r="C25" s="44"/>
      <c r="D25" s="44"/>
      <c r="E25" s="51"/>
      <c r="F25" s="52"/>
      <c r="G25" s="47"/>
      <c r="H25" s="48"/>
      <c r="I25" s="67"/>
      <c r="K25" s="31"/>
      <c r="L25" s="31"/>
      <c r="M25" s="77"/>
      <c r="N25" s="31"/>
      <c r="O25" s="31"/>
      <c r="P25" s="31"/>
      <c r="Q25" s="31"/>
      <c r="R25" s="31"/>
      <c r="S25" s="31"/>
      <c r="T25" s="31"/>
    </row>
    <row r="26" spans="2:28" ht="21" customHeight="1" x14ac:dyDescent="0.2">
      <c r="B26" s="50">
        <v>18</v>
      </c>
      <c r="C26" s="44"/>
      <c r="D26" s="44"/>
      <c r="E26" s="51"/>
      <c r="F26" s="52"/>
      <c r="G26" s="47"/>
      <c r="H26" s="48"/>
      <c r="I26" s="67"/>
      <c r="K26" s="31"/>
      <c r="L26" s="31"/>
      <c r="M26" s="77"/>
      <c r="N26" s="31"/>
      <c r="O26" s="31"/>
      <c r="P26" s="31"/>
      <c r="Q26" s="31"/>
      <c r="R26" s="31"/>
      <c r="S26" s="31"/>
      <c r="T26" s="31"/>
    </row>
    <row r="27" spans="2:28" ht="21" customHeight="1" x14ac:dyDescent="0.2">
      <c r="B27" s="49">
        <v>19</v>
      </c>
      <c r="C27" s="44"/>
      <c r="D27" s="44"/>
      <c r="E27" s="51"/>
      <c r="F27" s="52"/>
      <c r="G27" s="47"/>
      <c r="H27" s="48"/>
      <c r="I27" s="67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8" ht="21" customHeight="1" x14ac:dyDescent="0.2">
      <c r="B28" s="49">
        <v>20</v>
      </c>
      <c r="C28" s="44"/>
      <c r="D28" s="44"/>
      <c r="E28" s="51"/>
      <c r="F28" s="52"/>
      <c r="G28" s="47"/>
      <c r="H28" s="48"/>
      <c r="I28" s="67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2:28" ht="21" customHeight="1" x14ac:dyDescent="0.2">
      <c r="B29" s="49">
        <v>21</v>
      </c>
      <c r="C29" s="44"/>
      <c r="D29" s="44"/>
      <c r="E29" s="51"/>
      <c r="F29" s="52"/>
      <c r="G29" s="47"/>
      <c r="H29" s="48"/>
      <c r="I29" s="67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2:28" ht="21" customHeight="1" x14ac:dyDescent="0.2">
      <c r="B30" s="49">
        <v>22</v>
      </c>
      <c r="C30" s="44"/>
      <c r="D30" s="44"/>
      <c r="E30" s="51"/>
      <c r="F30" s="52"/>
      <c r="G30" s="47"/>
      <c r="H30" s="48"/>
      <c r="I30" s="67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2:28" ht="21" customHeight="1" x14ac:dyDescent="0.2">
      <c r="B31" s="49">
        <v>23</v>
      </c>
      <c r="C31" s="44"/>
      <c r="D31" s="44"/>
      <c r="E31" s="51"/>
      <c r="F31" s="52"/>
      <c r="G31" s="47"/>
      <c r="H31" s="48"/>
      <c r="I31" s="67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28" ht="21" customHeight="1" x14ac:dyDescent="0.2">
      <c r="B32" s="49">
        <v>24</v>
      </c>
      <c r="C32" s="44"/>
      <c r="D32" s="44"/>
      <c r="E32" s="51"/>
      <c r="F32" s="52"/>
      <c r="G32" s="47"/>
      <c r="H32" s="48"/>
      <c r="I32" s="67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49" ht="21" customHeight="1" x14ac:dyDescent="0.2">
      <c r="B33" s="49">
        <v>25</v>
      </c>
      <c r="C33" s="44"/>
      <c r="D33" s="44"/>
      <c r="E33" s="51"/>
      <c r="F33" s="52"/>
      <c r="G33" s="47"/>
      <c r="H33" s="48"/>
      <c r="I33" s="67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49" ht="21" customHeight="1" x14ac:dyDescent="0.2">
      <c r="B34" s="49">
        <v>26</v>
      </c>
      <c r="C34" s="44"/>
      <c r="D34" s="44"/>
      <c r="E34" s="51"/>
      <c r="F34" s="52"/>
      <c r="G34" s="47"/>
      <c r="H34" s="48"/>
      <c r="I34" s="67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49" ht="21" customHeight="1" x14ac:dyDescent="0.2">
      <c r="B35" s="49">
        <v>27</v>
      </c>
      <c r="C35" s="44"/>
      <c r="D35" s="44"/>
      <c r="E35" s="51"/>
      <c r="F35" s="52"/>
      <c r="G35" s="47"/>
      <c r="H35" s="48"/>
      <c r="I35" s="67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2:49" ht="21" customHeight="1" x14ac:dyDescent="0.2">
      <c r="B36" s="49">
        <v>28</v>
      </c>
      <c r="C36" s="44"/>
      <c r="D36" s="44"/>
      <c r="E36" s="51"/>
      <c r="F36" s="52"/>
      <c r="G36" s="47"/>
      <c r="H36" s="48"/>
      <c r="I36" s="67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2:49" ht="21" customHeight="1" x14ac:dyDescent="0.2">
      <c r="B37" s="49">
        <v>29</v>
      </c>
      <c r="C37" s="44"/>
      <c r="D37" s="44"/>
      <c r="E37" s="51"/>
      <c r="F37" s="52"/>
      <c r="G37" s="47"/>
      <c r="H37" s="48"/>
      <c r="I37" s="67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49" ht="21" customHeight="1" x14ac:dyDescent="0.2">
      <c r="B38" s="49">
        <v>30</v>
      </c>
      <c r="C38" s="44"/>
      <c r="D38" s="44"/>
      <c r="E38" s="51"/>
      <c r="F38" s="52"/>
      <c r="G38" s="47"/>
      <c r="H38" s="48"/>
      <c r="I38" s="67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2:49" ht="21" customHeight="1" x14ac:dyDescent="0.2">
      <c r="B39" s="53" t="s">
        <v>76</v>
      </c>
      <c r="C39" s="54" t="s">
        <v>77</v>
      </c>
      <c r="D39" s="54" t="s">
        <v>78</v>
      </c>
      <c r="E39" s="55" t="s">
        <v>79</v>
      </c>
      <c r="F39" s="53">
        <v>6</v>
      </c>
      <c r="G39" s="56" t="s">
        <v>80</v>
      </c>
      <c r="H39" s="57">
        <v>601</v>
      </c>
      <c r="I39" s="54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49" ht="21" customHeight="1" x14ac:dyDescent="0.2">
      <c r="B40" s="53" t="s">
        <v>81</v>
      </c>
      <c r="C40" s="54" t="s">
        <v>77</v>
      </c>
      <c r="D40" s="54" t="s">
        <v>82</v>
      </c>
      <c r="E40" s="55" t="s">
        <v>83</v>
      </c>
      <c r="F40" s="53">
        <v>5</v>
      </c>
      <c r="G40" s="56" t="s">
        <v>84</v>
      </c>
      <c r="H40" s="57">
        <v>501</v>
      </c>
      <c r="I40" s="54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2:49" ht="21" customHeight="1" x14ac:dyDescent="0.2">
      <c r="B41" s="53" t="s">
        <v>85</v>
      </c>
      <c r="C41" s="54" t="s">
        <v>86</v>
      </c>
      <c r="D41" s="54" t="s">
        <v>87</v>
      </c>
      <c r="E41" s="55" t="s">
        <v>88</v>
      </c>
      <c r="F41" s="53">
        <v>4</v>
      </c>
      <c r="G41" s="56" t="s">
        <v>89</v>
      </c>
      <c r="H41" s="57">
        <v>401</v>
      </c>
      <c r="I41" s="54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2:49" ht="21" customHeight="1" x14ac:dyDescent="0.2">
      <c r="B42" s="53" t="s">
        <v>90</v>
      </c>
      <c r="C42" s="54" t="s">
        <v>91</v>
      </c>
      <c r="D42" s="54" t="s">
        <v>92</v>
      </c>
      <c r="E42" s="55" t="s">
        <v>93</v>
      </c>
      <c r="F42" s="53">
        <v>4</v>
      </c>
      <c r="G42" s="56" t="s">
        <v>89</v>
      </c>
      <c r="H42" s="57">
        <v>402</v>
      </c>
      <c r="I42" s="54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2:49" ht="21" customHeight="1" x14ac:dyDescent="0.2">
      <c r="B43" s="53" t="s">
        <v>94</v>
      </c>
      <c r="C43" s="54" t="s">
        <v>91</v>
      </c>
      <c r="D43" s="54" t="s">
        <v>95</v>
      </c>
      <c r="E43" s="55" t="s">
        <v>96</v>
      </c>
      <c r="F43" s="53">
        <v>4</v>
      </c>
      <c r="G43" s="56" t="s">
        <v>89</v>
      </c>
      <c r="H43" s="57">
        <v>403</v>
      </c>
      <c r="I43" s="54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2:49" ht="21" customHeight="1" x14ac:dyDescent="0.2">
      <c r="B44" s="53" t="s">
        <v>97</v>
      </c>
      <c r="C44" s="54" t="s">
        <v>98</v>
      </c>
      <c r="D44" s="54" t="s">
        <v>99</v>
      </c>
      <c r="E44" s="55" t="s">
        <v>100</v>
      </c>
      <c r="F44" s="53">
        <v>2</v>
      </c>
      <c r="G44" s="56" t="s">
        <v>101</v>
      </c>
      <c r="H44" s="57">
        <v>201</v>
      </c>
      <c r="I44" s="67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2:49" ht="23.25" customHeight="1" x14ac:dyDescent="0.2">
      <c r="B45" s="58"/>
      <c r="C45" s="59"/>
      <c r="D45" s="59"/>
      <c r="E45" s="59"/>
      <c r="F45" s="59"/>
      <c r="G45" s="59"/>
      <c r="H45" s="59"/>
      <c r="I45" s="59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2:49" s="31" customFormat="1" ht="23.25" customHeight="1" x14ac:dyDescent="0.2">
      <c r="B46" s="60"/>
      <c r="C46" s="61"/>
      <c r="D46" s="61"/>
      <c r="E46" s="61"/>
      <c r="F46" s="61"/>
      <c r="G46" s="61"/>
      <c r="H46" s="61"/>
      <c r="I46" s="61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2:49" s="31" customFormat="1" ht="23.25" customHeight="1" x14ac:dyDescent="0.2">
      <c r="B47" s="60"/>
      <c r="C47" s="61"/>
      <c r="D47" s="61"/>
      <c r="E47" s="30"/>
      <c r="F47" s="30"/>
      <c r="G47" s="30"/>
      <c r="H47" s="30"/>
      <c r="I47" s="30"/>
      <c r="J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2:49" s="31" customFormat="1" ht="23.25" customHeight="1" x14ac:dyDescent="0.2">
      <c r="B48" s="60"/>
      <c r="C48" s="61"/>
      <c r="D48" s="61"/>
      <c r="E48" s="30"/>
      <c r="F48" s="30"/>
      <c r="G48" s="30"/>
      <c r="H48" s="30"/>
      <c r="I48" s="30"/>
      <c r="J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2:49" s="31" customFormat="1" ht="23.25" customHeight="1" x14ac:dyDescent="0.2">
      <c r="B49" s="60"/>
      <c r="C49" s="61"/>
      <c r="D49" s="61"/>
      <c r="E49" s="30"/>
      <c r="F49" s="30"/>
      <c r="G49" s="30"/>
      <c r="H49" s="62" t="s">
        <v>102</v>
      </c>
      <c r="I49" s="30"/>
      <c r="J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2:49" s="31" customFormat="1" ht="23.25" customHeight="1" x14ac:dyDescent="0.2">
      <c r="E50"/>
      <c r="F50"/>
      <c r="G50"/>
      <c r="H50" s="63">
        <f t="shared" ref="H50:H79" si="0">COUNTIF($H$9:$H$38,H9)</f>
        <v>0</v>
      </c>
      <c r="I50"/>
      <c r="J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2:49" s="31" customFormat="1" ht="23.25" customHeight="1" x14ac:dyDescent="0.2">
      <c r="E51"/>
      <c r="F51"/>
      <c r="G51"/>
      <c r="H51" s="63">
        <f t="shared" si="0"/>
        <v>0</v>
      </c>
      <c r="I51"/>
      <c r="J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2:49" s="31" customFormat="1" ht="23.25" customHeight="1" x14ac:dyDescent="0.2">
      <c r="E52"/>
      <c r="F52"/>
      <c r="G52"/>
      <c r="H52" s="63">
        <f t="shared" si="0"/>
        <v>0</v>
      </c>
      <c r="I52"/>
      <c r="J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2:49" s="31" customFormat="1" ht="14.25" customHeight="1" x14ac:dyDescent="0.2">
      <c r="E53"/>
      <c r="F53"/>
      <c r="G53"/>
      <c r="H53" s="63">
        <f t="shared" si="0"/>
        <v>0</v>
      </c>
      <c r="I53"/>
      <c r="J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2:49" s="31" customFormat="1" ht="14.25" customHeight="1" x14ac:dyDescent="0.2">
      <c r="E54"/>
      <c r="F54"/>
      <c r="G54"/>
      <c r="H54" s="63">
        <f t="shared" si="0"/>
        <v>0</v>
      </c>
      <c r="I54"/>
      <c r="J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2:49" s="31" customFormat="1" ht="14.25" customHeight="1" x14ac:dyDescent="0.2">
      <c r="E55"/>
      <c r="F55"/>
      <c r="G55"/>
      <c r="H55" s="63">
        <f t="shared" si="0"/>
        <v>0</v>
      </c>
      <c r="I55"/>
      <c r="J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2:49" s="31" customFormat="1" ht="14.25" customHeight="1" x14ac:dyDescent="0.2">
      <c r="E56"/>
      <c r="F56"/>
      <c r="G56"/>
      <c r="H56" s="63">
        <f t="shared" si="0"/>
        <v>0</v>
      </c>
      <c r="I56"/>
      <c r="J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2:49" s="31" customFormat="1" ht="14.25" customHeight="1" x14ac:dyDescent="0.2">
      <c r="E57"/>
      <c r="F57"/>
      <c r="G57"/>
      <c r="H57" s="63">
        <f t="shared" si="0"/>
        <v>0</v>
      </c>
      <c r="I57"/>
      <c r="J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2:49" s="31" customFormat="1" ht="14.25" customHeight="1" x14ac:dyDescent="0.2">
      <c r="E58"/>
      <c r="F58"/>
      <c r="G58"/>
      <c r="H58" s="63">
        <f t="shared" si="0"/>
        <v>0</v>
      </c>
      <c r="I58"/>
      <c r="J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2:49" s="31" customFormat="1" ht="14.25" customHeight="1" x14ac:dyDescent="0.2">
      <c r="E59"/>
      <c r="F59"/>
      <c r="G59"/>
      <c r="H59" s="63">
        <f t="shared" si="0"/>
        <v>0</v>
      </c>
      <c r="I59"/>
      <c r="J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2:49" s="31" customFormat="1" ht="14.25" customHeight="1" x14ac:dyDescent="0.2">
      <c r="E60"/>
      <c r="F60"/>
      <c r="G60"/>
      <c r="H60" s="63">
        <f t="shared" si="0"/>
        <v>0</v>
      </c>
      <c r="I60"/>
      <c r="J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2:49" s="31" customFormat="1" ht="14.25" customHeight="1" x14ac:dyDescent="0.2">
      <c r="E61"/>
      <c r="F61"/>
      <c r="G61"/>
      <c r="H61" s="63">
        <f t="shared" si="0"/>
        <v>0</v>
      </c>
      <c r="I61"/>
      <c r="J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2:49" s="31" customFormat="1" ht="14.25" customHeight="1" x14ac:dyDescent="0.2">
      <c r="E62"/>
      <c r="F62"/>
      <c r="G62"/>
      <c r="H62" s="63">
        <f t="shared" si="0"/>
        <v>0</v>
      </c>
      <c r="I62"/>
      <c r="J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2:49" s="31" customFormat="1" ht="14.25" customHeight="1" x14ac:dyDescent="0.2">
      <c r="E63"/>
      <c r="F63"/>
      <c r="G63"/>
      <c r="H63" s="63">
        <f t="shared" si="0"/>
        <v>0</v>
      </c>
      <c r="I63"/>
      <c r="J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2:49" s="31" customFormat="1" ht="14.25" customHeight="1" x14ac:dyDescent="0.2">
      <c r="E64"/>
      <c r="F64"/>
      <c r="G64"/>
      <c r="H64" s="63">
        <f t="shared" si="0"/>
        <v>0</v>
      </c>
      <c r="I64"/>
      <c r="J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5:49" s="31" customFormat="1" ht="14.25" customHeight="1" x14ac:dyDescent="0.2">
      <c r="E65"/>
      <c r="F65"/>
      <c r="G65"/>
      <c r="H65" s="63">
        <f t="shared" si="0"/>
        <v>0</v>
      </c>
      <c r="I65"/>
      <c r="J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5:49" s="31" customFormat="1" ht="14.25" customHeight="1" x14ac:dyDescent="0.2">
      <c r="E66"/>
      <c r="F66"/>
      <c r="G66"/>
      <c r="H66" s="63">
        <f t="shared" si="0"/>
        <v>0</v>
      </c>
      <c r="I66"/>
      <c r="J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5:49" s="31" customFormat="1" ht="14.25" customHeight="1" x14ac:dyDescent="0.2">
      <c r="E67"/>
      <c r="F67"/>
      <c r="G67"/>
      <c r="H67" s="63">
        <f t="shared" si="0"/>
        <v>0</v>
      </c>
      <c r="I67"/>
      <c r="J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5:49" s="31" customFormat="1" ht="14.25" customHeight="1" x14ac:dyDescent="0.2">
      <c r="E68"/>
      <c r="F68"/>
      <c r="G68"/>
      <c r="H68" s="63">
        <f t="shared" si="0"/>
        <v>0</v>
      </c>
      <c r="I68"/>
      <c r="J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5:49" s="31" customFormat="1" ht="14.25" customHeight="1" x14ac:dyDescent="0.2">
      <c r="E69"/>
      <c r="F69"/>
      <c r="G69"/>
      <c r="H69" s="63">
        <f t="shared" si="0"/>
        <v>0</v>
      </c>
      <c r="I69"/>
      <c r="J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5:49" s="31" customFormat="1" ht="14.25" customHeight="1" x14ac:dyDescent="0.2">
      <c r="E70"/>
      <c r="F70"/>
      <c r="G70"/>
      <c r="H70" s="63">
        <f t="shared" si="0"/>
        <v>0</v>
      </c>
      <c r="I70"/>
      <c r="J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5:49" s="31" customFormat="1" ht="14.25" customHeight="1" x14ac:dyDescent="0.2">
      <c r="E71"/>
      <c r="F71"/>
      <c r="G71"/>
      <c r="H71" s="63">
        <f t="shared" si="0"/>
        <v>0</v>
      </c>
      <c r="I71"/>
      <c r="J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5:49" s="31" customFormat="1" ht="14.25" customHeight="1" x14ac:dyDescent="0.2">
      <c r="E72"/>
      <c r="F72"/>
      <c r="G72"/>
      <c r="H72" s="63">
        <f t="shared" si="0"/>
        <v>0</v>
      </c>
      <c r="I72"/>
      <c r="J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5:49" s="31" customFormat="1" ht="14.25" customHeight="1" x14ac:dyDescent="0.2">
      <c r="E73"/>
      <c r="F73"/>
      <c r="G73"/>
      <c r="H73" s="63">
        <f t="shared" si="0"/>
        <v>0</v>
      </c>
      <c r="I73"/>
      <c r="J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5:49" s="31" customFormat="1" ht="14.25" customHeight="1" x14ac:dyDescent="0.2">
      <c r="E74"/>
      <c r="F74"/>
      <c r="G74"/>
      <c r="H74" s="63">
        <f t="shared" si="0"/>
        <v>0</v>
      </c>
      <c r="I74"/>
      <c r="J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5:49" s="31" customFormat="1" ht="14.25" customHeight="1" x14ac:dyDescent="0.2">
      <c r="E75"/>
      <c r="F75"/>
      <c r="G75"/>
      <c r="H75" s="63">
        <f t="shared" si="0"/>
        <v>0</v>
      </c>
      <c r="I75"/>
      <c r="J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5:49" s="31" customFormat="1" ht="14.25" customHeight="1" x14ac:dyDescent="0.2">
      <c r="E76"/>
      <c r="F76"/>
      <c r="G76"/>
      <c r="H76" s="63">
        <f t="shared" si="0"/>
        <v>0</v>
      </c>
      <c r="I76"/>
      <c r="J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5:49" s="31" customFormat="1" ht="14.25" customHeight="1" x14ac:dyDescent="0.2">
      <c r="E77"/>
      <c r="F77"/>
      <c r="G77"/>
      <c r="H77" s="63">
        <f t="shared" si="0"/>
        <v>0</v>
      </c>
      <c r="I77"/>
      <c r="J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5:49" s="31" customFormat="1" ht="14.25" customHeight="1" x14ac:dyDescent="0.2">
      <c r="E78"/>
      <c r="F78"/>
      <c r="G78"/>
      <c r="H78" s="63">
        <f t="shared" si="0"/>
        <v>0</v>
      </c>
      <c r="I78"/>
      <c r="J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5:49" s="31" customFormat="1" ht="14.25" customHeight="1" x14ac:dyDescent="0.2">
      <c r="E79"/>
      <c r="F79"/>
      <c r="G79"/>
      <c r="H79" s="63">
        <f t="shared" si="0"/>
        <v>0</v>
      </c>
      <c r="I79"/>
      <c r="J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5:49" s="31" customFormat="1" ht="14.25" customHeight="1" x14ac:dyDescent="0.2">
      <c r="E80"/>
      <c r="F80"/>
      <c r="G80"/>
      <c r="H80" s="78"/>
      <c r="I80"/>
      <c r="J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31" customFormat="1" ht="14.25" customHeight="1" x14ac:dyDescent="0.2">
      <c r="E81"/>
      <c r="F81"/>
      <c r="G81"/>
      <c r="H81" s="63">
        <f>COUNTIF($H$50:$H$79,"&gt;=2")</f>
        <v>0</v>
      </c>
      <c r="I81"/>
      <c r="J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31" customFormat="1" ht="14.25" customHeight="1" x14ac:dyDescent="0.2">
      <c r="E82"/>
      <c r="F82"/>
      <c r="G82"/>
      <c r="H82" s="78"/>
      <c r="I82"/>
      <c r="J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31" customFormat="1" ht="14.25" customHeight="1" x14ac:dyDescent="0.2">
      <c r="E83"/>
      <c r="F83"/>
      <c r="G83"/>
      <c r="H83"/>
      <c r="I83"/>
      <c r="J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31" customFormat="1" ht="14.25" customHeight="1" x14ac:dyDescent="0.2">
      <c r="E84"/>
      <c r="F84"/>
      <c r="G84"/>
      <c r="H84"/>
      <c r="I84"/>
      <c r="J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31" customFormat="1" ht="23.25" customHeight="1" x14ac:dyDescent="0.2">
      <c r="E85"/>
      <c r="F85"/>
      <c r="G85"/>
      <c r="H85"/>
      <c r="I85"/>
      <c r="J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31" customFormat="1" ht="23.25" customHeight="1" x14ac:dyDescent="0.2">
      <c r="E86"/>
      <c r="F86"/>
      <c r="G86"/>
      <c r="H86"/>
      <c r="I86"/>
      <c r="J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31" customFormat="1" ht="23.25" customHeight="1" x14ac:dyDescent="0.2">
      <c r="E87"/>
      <c r="F87"/>
      <c r="G87"/>
      <c r="H87"/>
      <c r="I87"/>
      <c r="J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31" customFormat="1" ht="23.25" customHeight="1" x14ac:dyDescent="0.2">
      <c r="E88"/>
      <c r="F88"/>
      <c r="G88"/>
      <c r="H88"/>
      <c r="I88"/>
      <c r="J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31" customFormat="1" ht="23.25" customHeight="1" x14ac:dyDescent="0.2">
      <c r="E89"/>
      <c r="F89"/>
      <c r="G89"/>
      <c r="H89"/>
      <c r="I89"/>
      <c r="J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31" customFormat="1" ht="23.25" customHeight="1" x14ac:dyDescent="0.2">
      <c r="E90"/>
      <c r="F90"/>
      <c r="G90"/>
      <c r="H90"/>
      <c r="I90"/>
      <c r="J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31" customFormat="1" ht="23.25" customHeight="1" x14ac:dyDescent="0.2">
      <c r="E91"/>
      <c r="F91"/>
      <c r="G91"/>
      <c r="H91"/>
      <c r="I91"/>
      <c r="J91"/>
      <c r="K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31" customFormat="1" ht="23.25" customHeight="1" x14ac:dyDescent="0.2">
      <c r="E92"/>
      <c r="F92"/>
      <c r="G92"/>
      <c r="H92"/>
      <c r="I92"/>
      <c r="J92"/>
      <c r="K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31" customFormat="1" ht="23.25" customHeight="1" x14ac:dyDescent="0.2">
      <c r="E93"/>
      <c r="F93"/>
      <c r="G93"/>
      <c r="H93"/>
      <c r="I93"/>
      <c r="J93"/>
      <c r="K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31" customFormat="1" ht="23.25" customHeight="1" x14ac:dyDescent="0.2">
      <c r="E94"/>
      <c r="F94"/>
      <c r="G94"/>
      <c r="H94"/>
      <c r="I94"/>
      <c r="J94"/>
      <c r="K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31" customFormat="1" ht="23.25" customHeight="1" x14ac:dyDescent="0.2">
      <c r="E95"/>
      <c r="F95"/>
      <c r="G95"/>
      <c r="H95"/>
      <c r="I95"/>
      <c r="J95"/>
      <c r="K95"/>
      <c r="L95"/>
      <c r="M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ht="23.25" customHeight="1" x14ac:dyDescent="0.2">
      <c r="A96" s="31"/>
      <c r="B96" s="31"/>
      <c r="C96" s="31"/>
      <c r="D96" s="31"/>
    </row>
    <row r="97" spans="1:9" ht="23.25" customHeight="1" x14ac:dyDescent="0.2">
      <c r="A97" s="31"/>
      <c r="B97" s="31"/>
      <c r="C97" s="31"/>
      <c r="D97" s="31"/>
    </row>
    <row r="98" spans="1:9" ht="23.2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23.2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</sheetData>
  <protectedRanges>
    <protectedRange sqref="B39:I44" name="範囲5"/>
    <protectedRange sqref="I3:O3 L1:R2 N4:R45 L4:M44" name="範囲4"/>
    <protectedRange sqref="I9:I38" name="範囲3"/>
    <protectedRange sqref="C9:F38" name="範囲2"/>
    <protectedRange sqref="D6:I6" name="範囲1"/>
  </protectedRanges>
  <mergeCells count="12">
    <mergeCell ref="I7:I8"/>
    <mergeCell ref="K10:K17"/>
    <mergeCell ref="C7:D7"/>
    <mergeCell ref="G7:H7"/>
    <mergeCell ref="B7:B8"/>
    <mergeCell ref="E7:E8"/>
    <mergeCell ref="F7:F8"/>
    <mergeCell ref="B1:I1"/>
    <mergeCell ref="B4:I4"/>
    <mergeCell ref="B6:C6"/>
    <mergeCell ref="D6:E6"/>
    <mergeCell ref="F6:I6"/>
  </mergeCells>
  <phoneticPr fontId="41"/>
  <conditionalFormatting sqref="H9:H38">
    <cfRule type="expression" dxfId="2" priority="1">
      <formula>COUNTIF($H$9:$H$38,H9)&gt;1</formula>
    </cfRule>
  </conditionalFormatting>
  <dataValidations count="4">
    <dataValidation allowBlank="1" showInputMessage="1" showErrorMessage="1" sqref="D6 M11 B9:B38 E9:E38 F9:F38 C9:D38 C39:D44" xr:uid="{00000000-0002-0000-0000-000000000000}"/>
    <dataValidation allowBlank="1" promptTitle="入力は" prompt="姓のみを入力してください" sqref="E39:E44" xr:uid="{00000000-0002-0000-0000-000001000000}"/>
    <dataValidation type="list" allowBlank="1" showInputMessage="1" showErrorMessage="1" sqref="G9:G38" xr:uid="{00000000-0002-0000-0000-000002000000}">
      <formula1>種目S</formula1>
    </dataValidation>
    <dataValidation type="list" allowBlank="1" showInputMessage="1" showErrorMessage="1" sqref="H9:H38" xr:uid="{00000000-0002-0000-0000-000003000000}">
      <formula1>INDIRECT($G9)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B1:Y99"/>
  <sheetViews>
    <sheetView showGridLines="0" topLeftCell="A3" workbookViewId="0">
      <selection activeCell="C9" sqref="C9"/>
    </sheetView>
  </sheetViews>
  <sheetFormatPr defaultColWidth="9" defaultRowHeight="13.2" x14ac:dyDescent="0.2"/>
  <cols>
    <col min="1" max="1" width="3.21875" customWidth="1"/>
    <col min="2" max="2" width="4" customWidth="1"/>
    <col min="3" max="4" width="13.109375" customWidth="1"/>
    <col min="5" max="5" width="14.6640625" customWidth="1"/>
    <col min="6" max="6" width="5.6640625" customWidth="1"/>
    <col min="7" max="8" width="11.44140625" customWidth="1"/>
    <col min="9" max="9" width="12.77734375" customWidth="1"/>
    <col min="10" max="10" width="1.77734375" customWidth="1"/>
    <col min="11" max="11" width="11.21875" style="31" customWidth="1"/>
    <col min="12" max="12" width="4.6640625" style="31" customWidth="1"/>
    <col min="13" max="25" width="9" style="31"/>
  </cols>
  <sheetData>
    <row r="1" spans="2:25" ht="22.5" customHeight="1" x14ac:dyDescent="0.2">
      <c r="B1" s="102" t="s">
        <v>103</v>
      </c>
      <c r="C1" s="102"/>
      <c r="D1" s="102"/>
      <c r="E1" s="102"/>
      <c r="F1" s="102"/>
      <c r="G1" s="102"/>
      <c r="H1" s="102"/>
      <c r="I1" s="102"/>
      <c r="Y1"/>
    </row>
    <row r="2" spans="2:25" ht="15" customHeight="1" x14ac:dyDescent="0.2">
      <c r="B2" s="37"/>
      <c r="C2" s="37"/>
      <c r="D2" s="37"/>
      <c r="E2" s="37"/>
      <c r="F2" s="37"/>
      <c r="G2" s="37"/>
      <c r="H2" s="37"/>
      <c r="I2" s="64"/>
      <c r="K2"/>
      <c r="M2"/>
    </row>
    <row r="3" spans="2:25" ht="22.5" customHeight="1" x14ac:dyDescent="0.2">
      <c r="B3" s="37"/>
      <c r="C3" s="37"/>
      <c r="D3" s="37"/>
      <c r="E3" s="79" t="s">
        <v>104</v>
      </c>
      <c r="F3" s="80"/>
      <c r="G3" s="37"/>
      <c r="J3" s="31"/>
      <c r="K3"/>
      <c r="X3"/>
      <c r="Y3"/>
    </row>
    <row r="4" spans="2:25" ht="11.25" customHeight="1" x14ac:dyDescent="0.2">
      <c r="B4" s="37"/>
      <c r="C4" s="37"/>
      <c r="D4" s="37"/>
      <c r="E4" s="37"/>
      <c r="F4" s="81"/>
      <c r="G4" s="64"/>
      <c r="H4" s="82"/>
      <c r="I4" s="37"/>
      <c r="K4"/>
      <c r="M4"/>
    </row>
    <row r="5" spans="2:25" ht="11.25" customHeight="1" x14ac:dyDescent="0.2">
      <c r="B5" s="37"/>
      <c r="C5" s="37"/>
      <c r="D5" s="37"/>
      <c r="E5" s="37"/>
      <c r="F5" s="37"/>
      <c r="G5" s="37"/>
      <c r="H5" s="37"/>
      <c r="I5" s="37"/>
      <c r="K5"/>
      <c r="M5"/>
    </row>
    <row r="6" spans="2:25" ht="22.5" customHeight="1" x14ac:dyDescent="0.2">
      <c r="B6" s="104" t="s">
        <v>22</v>
      </c>
      <c r="C6" s="105"/>
      <c r="D6" s="121"/>
      <c r="E6" s="122"/>
      <c r="F6" s="108" t="s">
        <v>23</v>
      </c>
      <c r="G6" s="108"/>
      <c r="H6" s="108"/>
      <c r="I6" s="109"/>
      <c r="K6" s="65" t="s">
        <v>105</v>
      </c>
      <c r="M6"/>
    </row>
    <row r="7" spans="2:25" ht="22.5" customHeight="1" x14ac:dyDescent="0.2">
      <c r="B7" s="115" t="s">
        <v>28</v>
      </c>
      <c r="C7" s="113" t="s">
        <v>106</v>
      </c>
      <c r="D7" s="114"/>
      <c r="E7" s="117" t="s">
        <v>29</v>
      </c>
      <c r="F7" s="119" t="s">
        <v>30</v>
      </c>
      <c r="G7" s="104" t="s">
        <v>107</v>
      </c>
      <c r="H7" s="105"/>
      <c r="I7" s="110" t="s">
        <v>32</v>
      </c>
      <c r="K7"/>
      <c r="L7"/>
      <c r="M7"/>
      <c r="N7"/>
    </row>
    <row r="8" spans="2:25" ht="22.5" customHeight="1" x14ac:dyDescent="0.2">
      <c r="B8" s="116"/>
      <c r="C8" s="40" t="s">
        <v>36</v>
      </c>
      <c r="D8" s="40" t="s">
        <v>37</v>
      </c>
      <c r="E8" s="118"/>
      <c r="F8" s="120"/>
      <c r="G8" s="41" t="s">
        <v>38</v>
      </c>
      <c r="H8" s="42" t="s">
        <v>39</v>
      </c>
      <c r="I8" s="111"/>
      <c r="K8"/>
      <c r="L8" s="69" t="s">
        <v>50</v>
      </c>
      <c r="M8" s="70" t="s">
        <v>108</v>
      </c>
    </row>
    <row r="9" spans="2:25" ht="21" customHeight="1" x14ac:dyDescent="0.2">
      <c r="B9" s="43">
        <v>1</v>
      </c>
      <c r="C9" s="44"/>
      <c r="D9" s="44"/>
      <c r="E9" s="45"/>
      <c r="F9" s="46"/>
      <c r="G9" s="47"/>
      <c r="H9" s="83"/>
      <c r="I9" s="67"/>
      <c r="K9"/>
      <c r="L9" s="69"/>
      <c r="M9" s="70" t="s">
        <v>109</v>
      </c>
    </row>
    <row r="10" spans="2:25" ht="21" customHeight="1" x14ac:dyDescent="0.2">
      <c r="B10" s="49">
        <v>2</v>
      </c>
      <c r="C10" s="44"/>
      <c r="D10" s="44"/>
      <c r="E10" s="45"/>
      <c r="F10" s="46"/>
      <c r="G10" s="47"/>
      <c r="H10" s="48"/>
      <c r="I10" s="67"/>
      <c r="K10" s="112" t="str">
        <f>IF($H$81=0,"","ランク番号が１つしかない又は３つ以上ある")</f>
        <v/>
      </c>
      <c r="L10" s="69"/>
      <c r="M10" s="70" t="s">
        <v>110</v>
      </c>
    </row>
    <row r="11" spans="2:25" ht="21" customHeight="1" x14ac:dyDescent="0.2">
      <c r="B11" s="49">
        <v>3</v>
      </c>
      <c r="C11" s="44"/>
      <c r="D11" s="44"/>
      <c r="E11" s="45"/>
      <c r="F11" s="46"/>
      <c r="G11" s="47"/>
      <c r="H11" s="48"/>
      <c r="I11" s="67"/>
      <c r="K11" s="112"/>
      <c r="L11" s="71" t="s">
        <v>50</v>
      </c>
      <c r="M11" s="72"/>
      <c r="N11" s="86" t="s">
        <v>51</v>
      </c>
      <c r="O11" s="73"/>
    </row>
    <row r="12" spans="2:25" ht="21" customHeight="1" x14ac:dyDescent="0.2">
      <c r="B12" s="50">
        <v>4</v>
      </c>
      <c r="C12" s="44"/>
      <c r="D12" s="44"/>
      <c r="E12" s="45"/>
      <c r="F12" s="46"/>
      <c r="G12" s="47"/>
      <c r="H12" s="48"/>
      <c r="I12" s="67"/>
      <c r="K12" s="112"/>
      <c r="L12" s="71"/>
      <c r="M12" s="75" t="s">
        <v>55</v>
      </c>
      <c r="N12" s="73"/>
      <c r="O12" s="73"/>
      <c r="P12" s="73"/>
    </row>
    <row r="13" spans="2:25" ht="21" customHeight="1" x14ac:dyDescent="0.2">
      <c r="B13" s="49">
        <v>5</v>
      </c>
      <c r="C13" s="44"/>
      <c r="D13" s="44"/>
      <c r="E13" s="45"/>
      <c r="F13" s="46"/>
      <c r="G13" s="47"/>
      <c r="H13" s="48"/>
      <c r="I13" s="67"/>
      <c r="K13" s="112"/>
      <c r="L13" s="71"/>
      <c r="M13" s="75" t="s">
        <v>111</v>
      </c>
    </row>
    <row r="14" spans="2:25" ht="21" customHeight="1" x14ac:dyDescent="0.2">
      <c r="B14" s="49">
        <v>6</v>
      </c>
      <c r="C14" s="44"/>
      <c r="D14" s="44"/>
      <c r="E14" s="45"/>
      <c r="F14" s="46"/>
      <c r="G14" s="47"/>
      <c r="H14" s="48"/>
      <c r="I14" s="67"/>
      <c r="K14" s="112"/>
      <c r="L14" s="71" t="s">
        <v>50</v>
      </c>
      <c r="M14" s="75" t="s">
        <v>59</v>
      </c>
    </row>
    <row r="15" spans="2:25" ht="21" customHeight="1" x14ac:dyDescent="0.2">
      <c r="B15" s="50">
        <v>7</v>
      </c>
      <c r="C15" s="44"/>
      <c r="D15" s="44"/>
      <c r="E15" s="45"/>
      <c r="F15" s="46"/>
      <c r="G15" s="47"/>
      <c r="H15" s="48"/>
      <c r="I15" s="67"/>
      <c r="K15" s="112"/>
      <c r="L15" s="71" t="s">
        <v>50</v>
      </c>
      <c r="M15" s="75" t="s">
        <v>63</v>
      </c>
    </row>
    <row r="16" spans="2:25" ht="21" customHeight="1" x14ac:dyDescent="0.2">
      <c r="B16" s="50">
        <v>8</v>
      </c>
      <c r="C16" s="44"/>
      <c r="D16" s="44"/>
      <c r="E16" s="51"/>
      <c r="F16" s="52"/>
      <c r="G16" s="47"/>
      <c r="H16" s="48"/>
      <c r="I16" s="67"/>
      <c r="K16" s="112"/>
      <c r="L16" s="71" t="s">
        <v>50</v>
      </c>
      <c r="M16" s="75" t="s">
        <v>67</v>
      </c>
    </row>
    <row r="17" spans="2:17" ht="21" customHeight="1" x14ac:dyDescent="0.2">
      <c r="B17" s="49">
        <v>9</v>
      </c>
      <c r="C17" s="44"/>
      <c r="D17" s="44"/>
      <c r="E17" s="51"/>
      <c r="F17" s="52"/>
      <c r="G17" s="47"/>
      <c r="H17" s="48"/>
      <c r="I17" s="67"/>
      <c r="K17" s="68"/>
      <c r="L17" s="71" t="s">
        <v>50</v>
      </c>
      <c r="M17" s="87" t="s">
        <v>112</v>
      </c>
      <c r="N17" s="73"/>
      <c r="O17" s="73"/>
    </row>
    <row r="18" spans="2:17" ht="21" customHeight="1" x14ac:dyDescent="0.2">
      <c r="B18" s="49">
        <v>10</v>
      </c>
      <c r="C18" s="44"/>
      <c r="D18" s="44"/>
      <c r="E18" s="51"/>
      <c r="F18" s="52"/>
      <c r="G18" s="47"/>
      <c r="H18" s="48"/>
      <c r="I18" s="67"/>
      <c r="K18" s="68"/>
      <c r="L18" s="73"/>
      <c r="M18" s="88" t="s">
        <v>72</v>
      </c>
      <c r="N18"/>
      <c r="O18"/>
      <c r="P18"/>
      <c r="Q18"/>
    </row>
    <row r="19" spans="2:17" ht="21" customHeight="1" x14ac:dyDescent="0.2">
      <c r="B19" s="50">
        <v>11</v>
      </c>
      <c r="C19" s="44"/>
      <c r="D19" s="44"/>
      <c r="E19" s="51"/>
      <c r="F19" s="52"/>
      <c r="G19" s="47"/>
      <c r="H19" s="48"/>
      <c r="I19" s="67"/>
      <c r="K19" s="68"/>
      <c r="M19" s="88" t="s">
        <v>73</v>
      </c>
      <c r="N19"/>
      <c r="O19"/>
      <c r="P19"/>
      <c r="Q19"/>
    </row>
    <row r="20" spans="2:17" ht="21" customHeight="1" x14ac:dyDescent="0.2">
      <c r="B20" s="49">
        <v>12</v>
      </c>
      <c r="C20" s="44"/>
      <c r="D20" s="44"/>
      <c r="E20" s="51"/>
      <c r="F20" s="52"/>
      <c r="G20" s="47"/>
      <c r="H20" s="48"/>
      <c r="I20" s="67"/>
      <c r="K20" s="68"/>
      <c r="L20" s="69" t="s">
        <v>50</v>
      </c>
      <c r="M20" s="70" t="s">
        <v>74</v>
      </c>
      <c r="N20" s="68"/>
      <c r="O20" s="73"/>
      <c r="P20" s="73"/>
    </row>
    <row r="21" spans="2:17" ht="21" customHeight="1" x14ac:dyDescent="0.2">
      <c r="B21" s="49">
        <v>13</v>
      </c>
      <c r="C21" s="44"/>
      <c r="D21" s="44"/>
      <c r="E21" s="51"/>
      <c r="F21" s="52"/>
      <c r="G21" s="47"/>
      <c r="H21" s="48"/>
      <c r="I21" s="67"/>
      <c r="L21" s="69" t="s">
        <v>50</v>
      </c>
      <c r="M21" s="70" t="s">
        <v>75</v>
      </c>
      <c r="N21" s="68"/>
      <c r="O21" s="68"/>
    </row>
    <row r="22" spans="2:17" ht="21" customHeight="1" x14ac:dyDescent="0.2">
      <c r="B22" s="50">
        <v>14</v>
      </c>
      <c r="C22" s="44"/>
      <c r="D22" s="44"/>
      <c r="E22" s="51"/>
      <c r="F22" s="52"/>
      <c r="G22" s="47"/>
      <c r="H22" s="48"/>
      <c r="I22" s="67"/>
      <c r="M22"/>
      <c r="O22" s="68"/>
    </row>
    <row r="23" spans="2:17" ht="21" customHeight="1" x14ac:dyDescent="0.2">
      <c r="B23" s="50">
        <v>15</v>
      </c>
      <c r="C23" s="44"/>
      <c r="D23" s="44"/>
      <c r="E23" s="51"/>
      <c r="F23" s="52"/>
      <c r="G23" s="47"/>
      <c r="H23" s="48"/>
      <c r="I23" s="67"/>
      <c r="M23" s="77"/>
    </row>
    <row r="24" spans="2:17" ht="21" customHeight="1" x14ac:dyDescent="0.2">
      <c r="B24" s="49">
        <v>16</v>
      </c>
      <c r="C24" s="44"/>
      <c r="D24" s="44"/>
      <c r="E24" s="51"/>
      <c r="F24" s="52"/>
      <c r="G24" s="47"/>
      <c r="H24" s="48"/>
      <c r="I24" s="67"/>
      <c r="M24" s="77"/>
    </row>
    <row r="25" spans="2:17" ht="21" customHeight="1" x14ac:dyDescent="0.2">
      <c r="B25" s="49">
        <v>17</v>
      </c>
      <c r="C25" s="44"/>
      <c r="D25" s="44"/>
      <c r="E25" s="51"/>
      <c r="F25" s="52"/>
      <c r="G25" s="47"/>
      <c r="H25" s="48"/>
      <c r="I25" s="67"/>
    </row>
    <row r="26" spans="2:17" ht="21" customHeight="1" x14ac:dyDescent="0.2">
      <c r="B26" s="50">
        <v>18</v>
      </c>
      <c r="C26" s="44"/>
      <c r="D26" s="44"/>
      <c r="E26" s="51"/>
      <c r="F26" s="52"/>
      <c r="G26" s="47"/>
      <c r="H26" s="48"/>
      <c r="I26" s="67"/>
    </row>
    <row r="27" spans="2:17" ht="21" customHeight="1" x14ac:dyDescent="0.2">
      <c r="B27" s="49">
        <v>19</v>
      </c>
      <c r="C27" s="44"/>
      <c r="D27" s="44"/>
      <c r="E27" s="51"/>
      <c r="F27" s="52"/>
      <c r="G27" s="47"/>
      <c r="H27" s="48"/>
      <c r="I27" s="67"/>
    </row>
    <row r="28" spans="2:17" ht="21" customHeight="1" x14ac:dyDescent="0.2">
      <c r="B28" s="49">
        <v>20</v>
      </c>
      <c r="C28" s="44"/>
      <c r="D28" s="44"/>
      <c r="E28" s="51"/>
      <c r="F28" s="52"/>
      <c r="G28" s="47"/>
      <c r="H28" s="48"/>
      <c r="I28" s="67"/>
    </row>
    <row r="29" spans="2:17" ht="21" customHeight="1" x14ac:dyDescent="0.2">
      <c r="B29" s="49">
        <v>21</v>
      </c>
      <c r="C29" s="44"/>
      <c r="D29" s="44"/>
      <c r="E29" s="51"/>
      <c r="F29" s="52"/>
      <c r="G29" s="47"/>
      <c r="H29" s="48"/>
      <c r="I29" s="67"/>
    </row>
    <row r="30" spans="2:17" ht="21" customHeight="1" x14ac:dyDescent="0.2">
      <c r="B30" s="49">
        <v>22</v>
      </c>
      <c r="C30" s="44"/>
      <c r="D30" s="44"/>
      <c r="E30" s="51"/>
      <c r="F30" s="52"/>
      <c r="G30" s="47"/>
      <c r="H30" s="48"/>
      <c r="I30" s="67"/>
    </row>
    <row r="31" spans="2:17" ht="21" customHeight="1" x14ac:dyDescent="0.2">
      <c r="B31" s="49">
        <v>23</v>
      </c>
      <c r="C31" s="44"/>
      <c r="D31" s="44"/>
      <c r="E31" s="51"/>
      <c r="F31" s="52"/>
      <c r="G31" s="47"/>
      <c r="H31" s="48"/>
      <c r="I31" s="67"/>
    </row>
    <row r="32" spans="2:17" ht="21" customHeight="1" x14ac:dyDescent="0.2">
      <c r="B32" s="49">
        <v>24</v>
      </c>
      <c r="C32" s="44"/>
      <c r="D32" s="44"/>
      <c r="E32" s="51"/>
      <c r="F32" s="52"/>
      <c r="G32" s="47"/>
      <c r="H32" s="48"/>
      <c r="I32" s="67"/>
    </row>
    <row r="33" spans="2:11" ht="21" customHeight="1" x14ac:dyDescent="0.2">
      <c r="B33" s="49">
        <v>25</v>
      </c>
      <c r="C33" s="44"/>
      <c r="D33" s="44"/>
      <c r="E33" s="51"/>
      <c r="F33" s="52"/>
      <c r="G33" s="47"/>
      <c r="H33" s="48"/>
      <c r="I33" s="67"/>
    </row>
    <row r="34" spans="2:11" ht="21" customHeight="1" x14ac:dyDescent="0.2">
      <c r="B34" s="49">
        <v>26</v>
      </c>
      <c r="C34" s="44"/>
      <c r="D34" s="44"/>
      <c r="E34" s="51"/>
      <c r="F34" s="52"/>
      <c r="G34" s="47"/>
      <c r="H34" s="48"/>
      <c r="I34" s="67"/>
    </row>
    <row r="35" spans="2:11" ht="21" customHeight="1" x14ac:dyDescent="0.2">
      <c r="B35" s="49">
        <v>27</v>
      </c>
      <c r="C35" s="44"/>
      <c r="D35" s="44"/>
      <c r="E35" s="51"/>
      <c r="F35" s="52"/>
      <c r="G35" s="47"/>
      <c r="H35" s="48"/>
      <c r="I35" s="67"/>
    </row>
    <row r="36" spans="2:11" ht="21" customHeight="1" x14ac:dyDescent="0.2">
      <c r="B36" s="49">
        <v>28</v>
      </c>
      <c r="C36" s="44"/>
      <c r="D36" s="44"/>
      <c r="E36" s="51"/>
      <c r="F36" s="52"/>
      <c r="G36" s="47"/>
      <c r="H36" s="48"/>
      <c r="I36" s="67"/>
    </row>
    <row r="37" spans="2:11" ht="21" customHeight="1" x14ac:dyDescent="0.2">
      <c r="B37" s="49">
        <v>29</v>
      </c>
      <c r="C37" s="44"/>
      <c r="D37" s="44"/>
      <c r="E37" s="51"/>
      <c r="F37" s="52"/>
      <c r="G37" s="47"/>
      <c r="H37" s="48"/>
      <c r="I37" s="67"/>
    </row>
    <row r="38" spans="2:11" ht="21" customHeight="1" x14ac:dyDescent="0.2">
      <c r="B38" s="49">
        <v>30</v>
      </c>
      <c r="C38" s="44"/>
      <c r="D38" s="44"/>
      <c r="E38" s="51"/>
      <c r="F38" s="52"/>
      <c r="G38" s="47"/>
      <c r="H38" s="48"/>
      <c r="I38" s="67"/>
    </row>
    <row r="39" spans="2:11" ht="21" customHeight="1" x14ac:dyDescent="0.2">
      <c r="B39" s="53" t="s">
        <v>76</v>
      </c>
      <c r="C39" s="54" t="s">
        <v>77</v>
      </c>
      <c r="D39" s="54" t="s">
        <v>78</v>
      </c>
      <c r="E39" s="55" t="s">
        <v>79</v>
      </c>
      <c r="F39" s="53">
        <v>6</v>
      </c>
      <c r="G39" s="56" t="s">
        <v>113</v>
      </c>
      <c r="H39" s="57">
        <v>601</v>
      </c>
      <c r="I39" s="54"/>
    </row>
    <row r="40" spans="2:11" ht="21" customHeight="1" x14ac:dyDescent="0.2">
      <c r="B40" s="53" t="s">
        <v>81</v>
      </c>
      <c r="C40" s="54" t="s">
        <v>77</v>
      </c>
      <c r="D40" s="54" t="s">
        <v>82</v>
      </c>
      <c r="E40" s="55" t="s">
        <v>83</v>
      </c>
      <c r="F40" s="53">
        <v>5</v>
      </c>
      <c r="G40" s="56" t="s">
        <v>113</v>
      </c>
      <c r="H40" s="57">
        <v>601</v>
      </c>
      <c r="I40" s="54"/>
    </row>
    <row r="41" spans="2:11" ht="21" customHeight="1" x14ac:dyDescent="0.2">
      <c r="B41" s="53" t="s">
        <v>85</v>
      </c>
      <c r="C41" s="54" t="s">
        <v>86</v>
      </c>
      <c r="D41" s="54" t="s">
        <v>87</v>
      </c>
      <c r="E41" s="55" t="s">
        <v>88</v>
      </c>
      <c r="F41" s="53">
        <v>4</v>
      </c>
      <c r="G41" s="56" t="s">
        <v>114</v>
      </c>
      <c r="H41" s="57">
        <v>401</v>
      </c>
      <c r="I41" s="54"/>
    </row>
    <row r="42" spans="2:11" ht="21" customHeight="1" x14ac:dyDescent="0.2">
      <c r="B42" s="53" t="s">
        <v>90</v>
      </c>
      <c r="C42" s="54" t="s">
        <v>91</v>
      </c>
      <c r="D42" s="54" t="s">
        <v>92</v>
      </c>
      <c r="E42" s="55" t="s">
        <v>93</v>
      </c>
      <c r="F42" s="53">
        <v>4</v>
      </c>
      <c r="G42" s="56" t="s">
        <v>114</v>
      </c>
      <c r="H42" s="57">
        <v>401</v>
      </c>
      <c r="I42" s="54"/>
    </row>
    <row r="43" spans="2:11" ht="21" customHeight="1" x14ac:dyDescent="0.2">
      <c r="B43" s="53" t="s">
        <v>94</v>
      </c>
      <c r="C43" s="54" t="s">
        <v>91</v>
      </c>
      <c r="D43" s="54" t="s">
        <v>95</v>
      </c>
      <c r="E43" s="55" t="s">
        <v>96</v>
      </c>
      <c r="F43" s="53">
        <v>4</v>
      </c>
      <c r="G43" s="56" t="s">
        <v>114</v>
      </c>
      <c r="H43" s="57">
        <v>402</v>
      </c>
      <c r="I43" s="54"/>
    </row>
    <row r="44" spans="2:11" ht="21" customHeight="1" x14ac:dyDescent="0.2">
      <c r="B44" s="53" t="s">
        <v>97</v>
      </c>
      <c r="C44" s="54" t="s">
        <v>98</v>
      </c>
      <c r="D44" s="54" t="s">
        <v>99</v>
      </c>
      <c r="E44" s="55" t="s">
        <v>100</v>
      </c>
      <c r="F44" s="53">
        <v>2</v>
      </c>
      <c r="G44" s="56" t="s">
        <v>114</v>
      </c>
      <c r="H44" s="57">
        <v>402</v>
      </c>
      <c r="I44" s="89"/>
    </row>
    <row r="45" spans="2:11" ht="21" customHeight="1" x14ac:dyDescent="0.2">
      <c r="B45" s="58"/>
      <c r="C45" s="59"/>
      <c r="D45" s="59"/>
      <c r="E45" s="59"/>
      <c r="F45" s="59"/>
      <c r="G45" s="59"/>
      <c r="H45" s="59"/>
      <c r="I45" s="59"/>
    </row>
    <row r="46" spans="2:11" s="31" customFormat="1" ht="21" customHeight="1" x14ac:dyDescent="0.2">
      <c r="B46" s="60"/>
      <c r="C46" s="61"/>
      <c r="D46" s="61"/>
      <c r="E46" s="61"/>
      <c r="F46" s="61"/>
      <c r="G46" s="61"/>
      <c r="H46" s="61"/>
      <c r="I46" s="61"/>
    </row>
    <row r="47" spans="2:11" s="31" customFormat="1" ht="21" customHeight="1" x14ac:dyDescent="0.2">
      <c r="B47" s="60"/>
      <c r="C47" s="61"/>
      <c r="D47" s="61"/>
      <c r="E47" s="61"/>
      <c r="F47" s="61"/>
      <c r="G47" s="61"/>
      <c r="H47" s="61"/>
      <c r="I47" s="61"/>
    </row>
    <row r="48" spans="2:11" s="31" customFormat="1" ht="23.25" customHeight="1" x14ac:dyDescent="0.2">
      <c r="B48" s="60"/>
      <c r="C48" s="61"/>
      <c r="D48" s="30"/>
      <c r="E48" s="30"/>
      <c r="F48" s="30"/>
      <c r="G48" s="30"/>
      <c r="H48" s="30"/>
      <c r="I48" s="30"/>
      <c r="J48"/>
      <c r="K48"/>
    </row>
    <row r="49" spans="2:11" s="31" customFormat="1" ht="23.25" customHeight="1" x14ac:dyDescent="0.2">
      <c r="B49" s="60"/>
      <c r="C49" s="61"/>
      <c r="D49" s="30"/>
      <c r="E49" s="30"/>
      <c r="F49" s="30"/>
      <c r="G49" s="30"/>
      <c r="H49" s="30"/>
      <c r="I49" s="30"/>
      <c r="J49"/>
      <c r="K49"/>
    </row>
    <row r="50" spans="2:11" s="31" customFormat="1" ht="13.95" customHeight="1" x14ac:dyDescent="0.2">
      <c r="D50"/>
      <c r="E50"/>
      <c r="F50"/>
      <c r="G50" s="84"/>
      <c r="H50" s="85">
        <f>COUNTIF($H$9:$H$38,H9)</f>
        <v>0</v>
      </c>
      <c r="I50"/>
      <c r="J50"/>
      <c r="K50"/>
    </row>
    <row r="51" spans="2:11" s="31" customFormat="1" ht="13.95" customHeight="1" x14ac:dyDescent="0.2">
      <c r="D51"/>
      <c r="E51"/>
      <c r="F51"/>
      <c r="G51" s="84"/>
      <c r="H51" s="85">
        <f t="shared" ref="H51:H79" si="0">COUNTIF($H$9:$H$38,H10)</f>
        <v>0</v>
      </c>
      <c r="I51"/>
      <c r="J51"/>
      <c r="K51"/>
    </row>
    <row r="52" spans="2:11" s="31" customFormat="1" ht="13.95" customHeight="1" x14ac:dyDescent="0.2">
      <c r="D52"/>
      <c r="E52"/>
      <c r="F52"/>
      <c r="G52" s="84"/>
      <c r="H52" s="85">
        <f t="shared" si="0"/>
        <v>0</v>
      </c>
      <c r="I52"/>
      <c r="J52"/>
      <c r="K52"/>
    </row>
    <row r="53" spans="2:11" s="31" customFormat="1" ht="13.95" customHeight="1" x14ac:dyDescent="0.2">
      <c r="D53"/>
      <c r="E53"/>
      <c r="F53"/>
      <c r="G53" s="84"/>
      <c r="H53" s="85">
        <f t="shared" si="0"/>
        <v>0</v>
      </c>
      <c r="I53"/>
      <c r="J53"/>
      <c r="K53"/>
    </row>
    <row r="54" spans="2:11" s="31" customFormat="1" ht="13.95" customHeight="1" x14ac:dyDescent="0.2">
      <c r="D54"/>
      <c r="E54"/>
      <c r="F54"/>
      <c r="G54" s="84"/>
      <c r="H54" s="85">
        <f t="shared" si="0"/>
        <v>0</v>
      </c>
      <c r="I54"/>
      <c r="J54"/>
      <c r="K54"/>
    </row>
    <row r="55" spans="2:11" s="31" customFormat="1" ht="13.95" customHeight="1" x14ac:dyDescent="0.2">
      <c r="D55"/>
      <c r="E55"/>
      <c r="F55"/>
      <c r="G55" s="84"/>
      <c r="H55" s="85">
        <f t="shared" si="0"/>
        <v>0</v>
      </c>
      <c r="I55"/>
      <c r="J55"/>
      <c r="K55"/>
    </row>
    <row r="56" spans="2:11" s="31" customFormat="1" ht="13.95" customHeight="1" x14ac:dyDescent="0.2">
      <c r="D56"/>
      <c r="E56"/>
      <c r="F56"/>
      <c r="G56" s="84"/>
      <c r="H56" s="85">
        <f t="shared" si="0"/>
        <v>0</v>
      </c>
      <c r="I56"/>
      <c r="J56"/>
      <c r="K56"/>
    </row>
    <row r="57" spans="2:11" s="31" customFormat="1" ht="13.95" customHeight="1" x14ac:dyDescent="0.2">
      <c r="D57"/>
      <c r="E57"/>
      <c r="F57"/>
      <c r="G57" s="84"/>
      <c r="H57" s="85">
        <f t="shared" si="0"/>
        <v>0</v>
      </c>
      <c r="I57"/>
      <c r="J57"/>
      <c r="K57"/>
    </row>
    <row r="58" spans="2:11" s="31" customFormat="1" ht="13.95" customHeight="1" x14ac:dyDescent="0.2">
      <c r="D58"/>
      <c r="E58"/>
      <c r="F58"/>
      <c r="G58" s="84"/>
      <c r="H58" s="85">
        <f t="shared" si="0"/>
        <v>0</v>
      </c>
      <c r="I58"/>
      <c r="J58"/>
      <c r="K58"/>
    </row>
    <row r="59" spans="2:11" s="31" customFormat="1" ht="13.95" customHeight="1" x14ac:dyDescent="0.2">
      <c r="D59"/>
      <c r="E59"/>
      <c r="F59"/>
      <c r="G59" s="84"/>
      <c r="H59" s="85">
        <f t="shared" si="0"/>
        <v>0</v>
      </c>
      <c r="I59"/>
      <c r="J59"/>
      <c r="K59"/>
    </row>
    <row r="60" spans="2:11" s="31" customFormat="1" ht="13.95" customHeight="1" x14ac:dyDescent="0.2">
      <c r="D60"/>
      <c r="E60"/>
      <c r="F60"/>
      <c r="G60" s="84"/>
      <c r="H60" s="85">
        <f t="shared" si="0"/>
        <v>0</v>
      </c>
      <c r="I60"/>
      <c r="J60"/>
      <c r="K60"/>
    </row>
    <row r="61" spans="2:11" s="31" customFormat="1" ht="13.95" customHeight="1" x14ac:dyDescent="0.2">
      <c r="D61"/>
      <c r="E61"/>
      <c r="F61"/>
      <c r="G61" s="84"/>
      <c r="H61" s="85">
        <f t="shared" si="0"/>
        <v>0</v>
      </c>
      <c r="I61"/>
      <c r="J61"/>
      <c r="K61"/>
    </row>
    <row r="62" spans="2:11" s="31" customFormat="1" ht="13.95" customHeight="1" x14ac:dyDescent="0.2">
      <c r="D62"/>
      <c r="E62"/>
      <c r="F62"/>
      <c r="G62" s="84"/>
      <c r="H62" s="85">
        <f t="shared" si="0"/>
        <v>0</v>
      </c>
      <c r="I62"/>
      <c r="J62"/>
      <c r="K62"/>
    </row>
    <row r="63" spans="2:11" s="31" customFormat="1" ht="13.95" customHeight="1" x14ac:dyDescent="0.2">
      <c r="D63"/>
      <c r="E63"/>
      <c r="F63"/>
      <c r="G63" s="84"/>
      <c r="H63" s="85">
        <f t="shared" si="0"/>
        <v>0</v>
      </c>
      <c r="I63"/>
      <c r="J63"/>
      <c r="K63"/>
    </row>
    <row r="64" spans="2:11" s="31" customFormat="1" ht="13.95" customHeight="1" x14ac:dyDescent="0.2">
      <c r="D64"/>
      <c r="E64"/>
      <c r="F64"/>
      <c r="G64" s="84"/>
      <c r="H64" s="85">
        <f t="shared" si="0"/>
        <v>0</v>
      </c>
      <c r="I64"/>
      <c r="J64"/>
      <c r="K64"/>
    </row>
    <row r="65" spans="4:11" s="31" customFormat="1" ht="13.95" customHeight="1" x14ac:dyDescent="0.2">
      <c r="D65"/>
      <c r="E65"/>
      <c r="F65"/>
      <c r="G65" s="84"/>
      <c r="H65" s="85">
        <f t="shared" si="0"/>
        <v>0</v>
      </c>
      <c r="I65"/>
      <c r="J65"/>
      <c r="K65"/>
    </row>
    <row r="66" spans="4:11" s="31" customFormat="1" ht="13.95" customHeight="1" x14ac:dyDescent="0.2">
      <c r="D66"/>
      <c r="E66"/>
      <c r="F66"/>
      <c r="G66" s="84"/>
      <c r="H66" s="85">
        <f t="shared" si="0"/>
        <v>0</v>
      </c>
      <c r="I66"/>
      <c r="J66"/>
      <c r="K66"/>
    </row>
    <row r="67" spans="4:11" s="31" customFormat="1" ht="13.95" customHeight="1" x14ac:dyDescent="0.2">
      <c r="D67"/>
      <c r="E67"/>
      <c r="F67"/>
      <c r="G67" s="84"/>
      <c r="H67" s="85">
        <f t="shared" si="0"/>
        <v>0</v>
      </c>
      <c r="I67"/>
      <c r="J67"/>
      <c r="K67"/>
    </row>
    <row r="68" spans="4:11" s="31" customFormat="1" ht="13.95" customHeight="1" x14ac:dyDescent="0.2">
      <c r="D68"/>
      <c r="E68"/>
      <c r="F68"/>
      <c r="G68" s="84"/>
      <c r="H68" s="85">
        <f t="shared" si="0"/>
        <v>0</v>
      </c>
      <c r="I68"/>
      <c r="J68"/>
      <c r="K68"/>
    </row>
    <row r="69" spans="4:11" s="31" customFormat="1" ht="13.95" customHeight="1" x14ac:dyDescent="0.2">
      <c r="D69"/>
      <c r="E69"/>
      <c r="F69"/>
      <c r="G69" s="84"/>
      <c r="H69" s="85">
        <f t="shared" si="0"/>
        <v>0</v>
      </c>
      <c r="I69"/>
      <c r="J69"/>
      <c r="K69"/>
    </row>
    <row r="70" spans="4:11" s="31" customFormat="1" ht="13.95" customHeight="1" x14ac:dyDescent="0.2">
      <c r="D70"/>
      <c r="E70"/>
      <c r="F70"/>
      <c r="G70" s="84"/>
      <c r="H70" s="85">
        <f t="shared" si="0"/>
        <v>0</v>
      </c>
      <c r="I70"/>
      <c r="J70"/>
      <c r="K70"/>
    </row>
    <row r="71" spans="4:11" s="31" customFormat="1" ht="13.95" customHeight="1" x14ac:dyDescent="0.2">
      <c r="D71"/>
      <c r="E71"/>
      <c r="F71"/>
      <c r="G71" s="84"/>
      <c r="H71" s="85">
        <f t="shared" si="0"/>
        <v>0</v>
      </c>
      <c r="I71"/>
      <c r="J71"/>
      <c r="K71"/>
    </row>
    <row r="72" spans="4:11" s="31" customFormat="1" ht="13.95" customHeight="1" x14ac:dyDescent="0.2">
      <c r="D72"/>
      <c r="E72"/>
      <c r="F72"/>
      <c r="G72" s="84"/>
      <c r="H72" s="85">
        <f t="shared" si="0"/>
        <v>0</v>
      </c>
      <c r="I72"/>
      <c r="J72"/>
      <c r="K72"/>
    </row>
    <row r="73" spans="4:11" s="31" customFormat="1" ht="13.95" customHeight="1" x14ac:dyDescent="0.2">
      <c r="D73"/>
      <c r="E73"/>
      <c r="F73"/>
      <c r="G73" s="84"/>
      <c r="H73" s="85">
        <f t="shared" si="0"/>
        <v>0</v>
      </c>
      <c r="I73"/>
      <c r="J73"/>
      <c r="K73"/>
    </row>
    <row r="74" spans="4:11" s="31" customFormat="1" ht="13.95" customHeight="1" x14ac:dyDescent="0.2">
      <c r="D74"/>
      <c r="E74"/>
      <c r="F74"/>
      <c r="G74" s="84"/>
      <c r="H74" s="85">
        <f t="shared" si="0"/>
        <v>0</v>
      </c>
      <c r="I74"/>
      <c r="J74"/>
      <c r="K74"/>
    </row>
    <row r="75" spans="4:11" s="31" customFormat="1" ht="13.95" customHeight="1" x14ac:dyDescent="0.2">
      <c r="D75"/>
      <c r="E75"/>
      <c r="F75"/>
      <c r="G75" s="84"/>
      <c r="H75" s="85">
        <f t="shared" si="0"/>
        <v>0</v>
      </c>
      <c r="I75"/>
      <c r="J75"/>
      <c r="K75"/>
    </row>
    <row r="76" spans="4:11" s="31" customFormat="1" ht="13.95" customHeight="1" x14ac:dyDescent="0.2">
      <c r="D76"/>
      <c r="E76"/>
      <c r="F76"/>
      <c r="G76" s="84"/>
      <c r="H76" s="85">
        <f t="shared" si="0"/>
        <v>0</v>
      </c>
      <c r="I76"/>
      <c r="J76"/>
      <c r="K76"/>
    </row>
    <row r="77" spans="4:11" s="31" customFormat="1" ht="13.95" customHeight="1" x14ac:dyDescent="0.2">
      <c r="D77"/>
      <c r="E77"/>
      <c r="F77"/>
      <c r="G77" s="84"/>
      <c r="H77" s="85">
        <f t="shared" si="0"/>
        <v>0</v>
      </c>
      <c r="I77"/>
      <c r="J77"/>
      <c r="K77"/>
    </row>
    <row r="78" spans="4:11" s="31" customFormat="1" ht="13.95" customHeight="1" x14ac:dyDescent="0.2">
      <c r="D78"/>
      <c r="E78"/>
      <c r="F78"/>
      <c r="G78" s="84"/>
      <c r="H78" s="85">
        <f t="shared" si="0"/>
        <v>0</v>
      </c>
      <c r="I78"/>
      <c r="J78"/>
      <c r="K78"/>
    </row>
    <row r="79" spans="4:11" s="31" customFormat="1" ht="13.95" customHeight="1" x14ac:dyDescent="0.2">
      <c r="D79"/>
      <c r="E79"/>
      <c r="F79"/>
      <c r="G79" s="84"/>
      <c r="H79" s="85">
        <f t="shared" si="0"/>
        <v>0</v>
      </c>
      <c r="I79"/>
      <c r="J79"/>
      <c r="K79"/>
    </row>
    <row r="80" spans="4:11" s="31" customFormat="1" ht="13.95" customHeight="1" x14ac:dyDescent="0.2">
      <c r="D80"/>
      <c r="E80"/>
      <c r="F80"/>
      <c r="G80"/>
      <c r="H80"/>
      <c r="I80"/>
      <c r="J80"/>
      <c r="K80"/>
    </row>
    <row r="81" spans="4:11" s="31" customFormat="1" ht="13.95" customHeight="1" x14ac:dyDescent="0.2">
      <c r="D81"/>
      <c r="E81"/>
      <c r="F81"/>
      <c r="G81"/>
      <c r="H81" s="85">
        <f>COUNTIF($H$50:$H$79,"&gt;=3")+COUNTIF(H50:H79,1)</f>
        <v>0</v>
      </c>
      <c r="I81"/>
      <c r="J81"/>
      <c r="K81"/>
    </row>
    <row r="82" spans="4:11" s="31" customFormat="1" ht="13.95" customHeight="1" x14ac:dyDescent="0.2">
      <c r="D82"/>
      <c r="E82"/>
      <c r="F82"/>
      <c r="G82"/>
      <c r="H82"/>
      <c r="I82"/>
      <c r="J82"/>
      <c r="K82"/>
    </row>
    <row r="83" spans="4:11" s="31" customFormat="1" ht="13.95" customHeight="1" x14ac:dyDescent="0.2">
      <c r="D83"/>
      <c r="E83"/>
      <c r="F83"/>
      <c r="G83"/>
      <c r="H83"/>
      <c r="I83"/>
      <c r="J83"/>
      <c r="K83"/>
    </row>
    <row r="84" spans="4:11" s="31" customFormat="1" ht="13.95" customHeight="1" x14ac:dyDescent="0.2">
      <c r="D84"/>
      <c r="E84"/>
      <c r="F84"/>
      <c r="G84"/>
      <c r="H84"/>
      <c r="I84"/>
      <c r="J84"/>
      <c r="K84"/>
    </row>
    <row r="85" spans="4:11" s="31" customFormat="1" ht="13.95" customHeight="1" x14ac:dyDescent="0.2">
      <c r="D85"/>
      <c r="E85"/>
      <c r="F85"/>
      <c r="G85"/>
      <c r="H85"/>
      <c r="I85"/>
      <c r="J85"/>
      <c r="K85"/>
    </row>
    <row r="86" spans="4:11" s="31" customFormat="1" ht="13.95" customHeight="1" x14ac:dyDescent="0.2">
      <c r="D86"/>
      <c r="E86"/>
      <c r="F86"/>
      <c r="G86"/>
      <c r="H86"/>
      <c r="I86"/>
      <c r="J86"/>
      <c r="K86"/>
    </row>
    <row r="87" spans="4:11" s="31" customFormat="1" x14ac:dyDescent="0.2">
      <c r="D87"/>
      <c r="E87"/>
      <c r="F87"/>
      <c r="G87"/>
      <c r="H87"/>
      <c r="I87"/>
      <c r="J87"/>
      <c r="K87"/>
    </row>
    <row r="88" spans="4:11" s="31" customFormat="1" x14ac:dyDescent="0.2">
      <c r="D88"/>
      <c r="E88"/>
      <c r="F88"/>
      <c r="G88"/>
      <c r="H88"/>
      <c r="I88"/>
      <c r="J88"/>
      <c r="K88"/>
    </row>
    <row r="89" spans="4:11" s="31" customFormat="1" x14ac:dyDescent="0.2">
      <c r="D89"/>
      <c r="E89"/>
      <c r="F89"/>
      <c r="G89"/>
      <c r="H89"/>
      <c r="I89"/>
      <c r="J89"/>
      <c r="K89"/>
    </row>
    <row r="90" spans="4:11" s="31" customFormat="1" x14ac:dyDescent="0.2">
      <c r="D90"/>
      <c r="E90"/>
      <c r="F90"/>
      <c r="G90"/>
      <c r="H90"/>
      <c r="I90"/>
      <c r="J90"/>
      <c r="K90"/>
    </row>
    <row r="91" spans="4:11" s="31" customFormat="1" x14ac:dyDescent="0.2">
      <c r="D91"/>
      <c r="E91"/>
      <c r="F91"/>
      <c r="G91"/>
      <c r="H91"/>
      <c r="I91"/>
      <c r="J91"/>
      <c r="K91"/>
    </row>
    <row r="92" spans="4:11" s="31" customFormat="1" x14ac:dyDescent="0.2">
      <c r="D92"/>
      <c r="E92"/>
      <c r="F92"/>
      <c r="G92"/>
      <c r="H92"/>
      <c r="I92"/>
      <c r="J92"/>
      <c r="K92"/>
    </row>
    <row r="93" spans="4:11" s="31" customFormat="1" x14ac:dyDescent="0.2">
      <c r="D93"/>
      <c r="E93"/>
      <c r="F93"/>
      <c r="G93"/>
      <c r="H93"/>
      <c r="I93"/>
      <c r="J93"/>
      <c r="K93"/>
    </row>
    <row r="94" spans="4:11" s="31" customFormat="1" x14ac:dyDescent="0.2">
      <c r="D94"/>
      <c r="E94"/>
      <c r="F94"/>
      <c r="G94"/>
      <c r="H94"/>
      <c r="I94"/>
      <c r="J94"/>
      <c r="K94"/>
    </row>
    <row r="95" spans="4:11" s="31" customFormat="1" x14ac:dyDescent="0.2">
      <c r="D95"/>
      <c r="E95"/>
      <c r="F95"/>
      <c r="G95"/>
      <c r="H95"/>
      <c r="I95"/>
      <c r="J95"/>
      <c r="K95"/>
    </row>
    <row r="96" spans="4:11" s="31" customFormat="1" x14ac:dyDescent="0.2">
      <c r="D96"/>
      <c r="E96"/>
      <c r="F96"/>
      <c r="G96"/>
      <c r="H96"/>
      <c r="I96"/>
      <c r="J96"/>
      <c r="K96"/>
    </row>
    <row r="97" spans="4:11" s="31" customFormat="1" x14ac:dyDescent="0.2">
      <c r="D97"/>
      <c r="E97"/>
      <c r="F97"/>
      <c r="G97"/>
      <c r="H97"/>
      <c r="I97"/>
      <c r="J97"/>
      <c r="K97"/>
    </row>
    <row r="98" spans="4:11" s="31" customFormat="1" x14ac:dyDescent="0.2"/>
    <row r="99" spans="4:11" s="31" customFormat="1" x14ac:dyDescent="0.2"/>
  </sheetData>
  <protectedRanges>
    <protectedRange sqref="B39:I44" name="範囲5"/>
    <protectedRange sqref="L20:L47 J3:P3 L4:L18 M20:M45 L1:R2 N20:N47 O4:R48 M4:N19" name="範囲4"/>
    <protectedRange sqref="I9:I38" name="範囲3_2"/>
    <protectedRange sqref="C9:F38" name="範囲2_2"/>
    <protectedRange sqref="D6:I6" name="範囲1_2"/>
  </protectedRanges>
  <mergeCells count="11">
    <mergeCell ref="K10:K16"/>
    <mergeCell ref="B1:I1"/>
    <mergeCell ref="B6:C6"/>
    <mergeCell ref="D6:E6"/>
    <mergeCell ref="F6:I6"/>
    <mergeCell ref="C7:D7"/>
    <mergeCell ref="G7:H7"/>
    <mergeCell ref="B7:B8"/>
    <mergeCell ref="E7:E8"/>
    <mergeCell ref="F7:F8"/>
    <mergeCell ref="I7:I8"/>
  </mergeCells>
  <phoneticPr fontId="41"/>
  <conditionalFormatting sqref="H9:H38">
    <cfRule type="expression" dxfId="1" priority="1">
      <formula>COUNTIF($H$9:$H$38,H9)&lt;&gt;2</formula>
    </cfRule>
  </conditionalFormatting>
  <dataValidations count="4">
    <dataValidation allowBlank="1" showInputMessage="1" showErrorMessage="1" sqref="D6 M11 M17 B9:B38 E9:E38 F9:F38 C39:D44 C9:D38" xr:uid="{00000000-0002-0000-0100-000000000000}"/>
    <dataValidation allowBlank="1" promptTitle="入力は" prompt="姓のみを入力してください" sqref="E39:E44" xr:uid="{00000000-0002-0000-0100-000001000000}"/>
    <dataValidation type="list" allowBlank="1" showInputMessage="1" showErrorMessage="1" sqref="G9:G38" xr:uid="{00000000-0002-0000-0100-000002000000}">
      <formula1>種目3</formula1>
    </dataValidation>
    <dataValidation type="list" allowBlank="1" showInputMessage="1" showErrorMessage="1" sqref="H9:H38" xr:uid="{00000000-0002-0000-0100-000003000000}">
      <formula1>INDIRECT($G9)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</sheetPr>
  <dimension ref="A1:AZ99"/>
  <sheetViews>
    <sheetView showGridLines="0" topLeftCell="A8" workbookViewId="0">
      <selection activeCell="C14" sqref="C14"/>
    </sheetView>
  </sheetViews>
  <sheetFormatPr defaultColWidth="9" defaultRowHeight="23.25" customHeight="1" x14ac:dyDescent="0.2"/>
  <cols>
    <col min="1" max="1" width="3.21875" customWidth="1"/>
    <col min="2" max="2" width="4" customWidth="1"/>
    <col min="3" max="4" width="13.109375" customWidth="1"/>
    <col min="5" max="5" width="14.6640625" customWidth="1"/>
    <col min="6" max="6" width="5.6640625" customWidth="1"/>
    <col min="7" max="8" width="11.44140625" customWidth="1"/>
    <col min="9" max="9" width="12.77734375" customWidth="1"/>
    <col min="10" max="10" width="0.88671875" customWidth="1"/>
    <col min="11" max="11" width="14" customWidth="1"/>
    <col min="12" max="12" width="4.6640625" customWidth="1"/>
    <col min="21" max="21" width="8.77734375"/>
    <col min="22" max="26" width="8.77734375" style="31"/>
    <col min="27" max="28" width="12.109375" style="31" customWidth="1"/>
    <col min="29" max="46" width="8.44140625" style="31" customWidth="1"/>
    <col min="47" max="48" width="8.77734375" style="31"/>
    <col min="49" max="49" width="8.77734375"/>
    <col min="50" max="52" width="8.77734375" style="31"/>
  </cols>
  <sheetData>
    <row r="1" spans="2:52" ht="22.5" customHeight="1" x14ac:dyDescent="0.2">
      <c r="B1" s="102" t="s">
        <v>0</v>
      </c>
      <c r="C1" s="102"/>
      <c r="D1" s="102"/>
      <c r="E1" s="102"/>
      <c r="F1" s="102"/>
      <c r="G1" s="102"/>
      <c r="H1" s="102"/>
      <c r="I1" s="102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52" ht="15" customHeight="1" x14ac:dyDescent="0.2">
      <c r="B2" s="37"/>
      <c r="C2" s="37"/>
      <c r="D2" s="37"/>
      <c r="E2" s="37"/>
      <c r="F2" s="37"/>
      <c r="G2" s="37"/>
      <c r="H2" s="37"/>
      <c r="I2" s="64"/>
      <c r="L2" s="31"/>
      <c r="N2" s="31"/>
      <c r="O2" s="31"/>
      <c r="P2" s="31"/>
      <c r="Q2" s="31"/>
      <c r="R2" s="31"/>
      <c r="S2" s="31"/>
      <c r="T2" s="31"/>
    </row>
    <row r="3" spans="2:52" ht="22.5" customHeight="1" x14ac:dyDescent="0.2">
      <c r="B3" s="37"/>
      <c r="C3" s="37"/>
      <c r="D3" s="37"/>
      <c r="E3" s="38" t="s">
        <v>115</v>
      </c>
      <c r="F3" s="39"/>
      <c r="G3" s="31"/>
      <c r="I3" s="31"/>
      <c r="J3" s="31"/>
      <c r="K3" s="31"/>
      <c r="L3" s="31"/>
      <c r="M3" s="31"/>
      <c r="N3" s="31"/>
      <c r="O3" s="31"/>
      <c r="P3" s="31"/>
      <c r="Q3" s="31"/>
      <c r="S3" s="31"/>
      <c r="T3" s="31"/>
      <c r="U3" s="31"/>
      <c r="AW3" s="31"/>
      <c r="AX3"/>
      <c r="AY3"/>
      <c r="AZ3"/>
    </row>
    <row r="4" spans="2:52" ht="11.25" customHeight="1" x14ac:dyDescent="0.2">
      <c r="B4" s="103"/>
      <c r="C4" s="103"/>
      <c r="D4" s="103"/>
      <c r="E4" s="103"/>
      <c r="F4" s="103"/>
      <c r="G4" s="103"/>
      <c r="H4" s="103"/>
      <c r="I4" s="103"/>
      <c r="L4" s="31"/>
      <c r="N4" s="31"/>
      <c r="O4" s="31"/>
      <c r="P4" s="31"/>
      <c r="Q4" s="31"/>
      <c r="R4" s="31"/>
      <c r="S4" s="31"/>
      <c r="T4" s="31"/>
      <c r="AA4" s="98" t="s">
        <v>2</v>
      </c>
      <c r="AB4" s="98" t="s">
        <v>3</v>
      </c>
      <c r="AC4" s="98" t="s">
        <v>4</v>
      </c>
      <c r="AD4" s="98" t="s">
        <v>5</v>
      </c>
      <c r="AE4" s="98" t="s">
        <v>6</v>
      </c>
      <c r="AF4" s="98" t="s">
        <v>7</v>
      </c>
      <c r="AG4" s="98" t="s">
        <v>8</v>
      </c>
      <c r="AH4" s="98" t="s">
        <v>9</v>
      </c>
      <c r="AI4" s="98" t="s">
        <v>10</v>
      </c>
      <c r="AJ4" s="99" t="s">
        <v>11</v>
      </c>
      <c r="AK4" s="99" t="s">
        <v>12</v>
      </c>
      <c r="AL4" s="98" t="s">
        <v>13</v>
      </c>
      <c r="AM4" s="98" t="s">
        <v>14</v>
      </c>
      <c r="AN4" s="98" t="s">
        <v>15</v>
      </c>
      <c r="AO4" s="98" t="s">
        <v>16</v>
      </c>
      <c r="AP4" s="98" t="s">
        <v>17</v>
      </c>
      <c r="AQ4" s="98" t="s">
        <v>18</v>
      </c>
      <c r="AR4" s="98" t="s">
        <v>19</v>
      </c>
      <c r="AS4" s="99" t="s">
        <v>20</v>
      </c>
      <c r="AT4" s="99" t="s">
        <v>21</v>
      </c>
    </row>
    <row r="5" spans="2:52" ht="11.25" customHeight="1" x14ac:dyDescent="0.2">
      <c r="B5" s="37"/>
      <c r="C5" s="37"/>
      <c r="D5" s="37"/>
      <c r="E5" s="37"/>
      <c r="F5" s="37"/>
      <c r="G5" s="37"/>
      <c r="H5" s="37"/>
      <c r="I5" s="37"/>
      <c r="O5" s="31"/>
      <c r="P5" s="31"/>
      <c r="Q5" s="31"/>
      <c r="R5" s="31"/>
      <c r="S5" s="31"/>
      <c r="T5" s="31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9"/>
      <c r="AT5" s="100"/>
    </row>
    <row r="6" spans="2:52" ht="22.5" customHeight="1" x14ac:dyDescent="0.2">
      <c r="B6" s="104" t="s">
        <v>22</v>
      </c>
      <c r="C6" s="105"/>
      <c r="D6" s="121" t="str">
        <f>IF(小・中学男子!$D$6="","",小・中学男子!$D$6)</f>
        <v/>
      </c>
      <c r="E6" s="122"/>
      <c r="F6" s="108" t="s">
        <v>23</v>
      </c>
      <c r="G6" s="108"/>
      <c r="H6" s="108"/>
      <c r="I6" s="109"/>
      <c r="K6" s="65" t="s">
        <v>105</v>
      </c>
      <c r="L6" s="31"/>
      <c r="N6" s="31"/>
      <c r="O6" s="31"/>
      <c r="P6" s="31"/>
      <c r="Q6" s="31"/>
      <c r="R6" s="31"/>
      <c r="S6" s="31"/>
      <c r="T6" s="31"/>
      <c r="AA6" s="98" t="s">
        <v>4</v>
      </c>
      <c r="AB6" s="98" t="s">
        <v>19</v>
      </c>
      <c r="AC6" s="98">
        <v>601</v>
      </c>
      <c r="AD6" s="98">
        <v>501</v>
      </c>
      <c r="AE6" s="98">
        <v>401</v>
      </c>
      <c r="AF6" s="98">
        <v>301</v>
      </c>
      <c r="AG6" s="98">
        <v>201</v>
      </c>
      <c r="AH6" s="98">
        <v>101</v>
      </c>
      <c r="AI6" s="98" t="s">
        <v>25</v>
      </c>
      <c r="AJ6" s="98" t="s">
        <v>26</v>
      </c>
      <c r="AK6" s="98" t="s">
        <v>27</v>
      </c>
      <c r="AL6" s="98">
        <v>601</v>
      </c>
      <c r="AM6" s="98">
        <v>501</v>
      </c>
      <c r="AN6" s="98">
        <v>401</v>
      </c>
      <c r="AO6" s="98">
        <v>301</v>
      </c>
      <c r="AP6" s="98">
        <v>201</v>
      </c>
      <c r="AQ6" s="98">
        <v>101</v>
      </c>
      <c r="AR6" s="98" t="s">
        <v>25</v>
      </c>
      <c r="AS6" s="98" t="s">
        <v>26</v>
      </c>
      <c r="AT6" s="98" t="s">
        <v>27</v>
      </c>
    </row>
    <row r="7" spans="2:52" ht="22.5" customHeight="1" x14ac:dyDescent="0.2">
      <c r="B7" s="115" t="s">
        <v>28</v>
      </c>
      <c r="C7" s="113" t="s">
        <v>106</v>
      </c>
      <c r="D7" s="114"/>
      <c r="E7" s="117" t="s">
        <v>29</v>
      </c>
      <c r="F7" s="119" t="s">
        <v>30</v>
      </c>
      <c r="G7" s="104" t="s">
        <v>31</v>
      </c>
      <c r="H7" s="105"/>
      <c r="I7" s="110" t="s">
        <v>32</v>
      </c>
      <c r="L7" s="31"/>
      <c r="N7" s="31"/>
      <c r="O7" s="31"/>
      <c r="P7" s="31"/>
      <c r="Q7" s="31"/>
      <c r="R7" s="31"/>
      <c r="S7" s="31"/>
      <c r="T7" s="31"/>
      <c r="AA7" s="98" t="s">
        <v>5</v>
      </c>
      <c r="AB7" s="99" t="s">
        <v>20</v>
      </c>
      <c r="AC7" s="98">
        <v>602</v>
      </c>
      <c r="AD7" s="98">
        <v>502</v>
      </c>
      <c r="AE7" s="98">
        <v>402</v>
      </c>
      <c r="AF7" s="98">
        <v>302</v>
      </c>
      <c r="AG7" s="98">
        <v>202</v>
      </c>
      <c r="AH7" s="98">
        <v>102</v>
      </c>
      <c r="AI7" s="98" t="s">
        <v>33</v>
      </c>
      <c r="AJ7" s="98" t="s">
        <v>34</v>
      </c>
      <c r="AK7" s="98" t="s">
        <v>35</v>
      </c>
      <c r="AL7" s="98">
        <v>602</v>
      </c>
      <c r="AM7" s="98">
        <v>502</v>
      </c>
      <c r="AN7" s="98">
        <v>402</v>
      </c>
      <c r="AO7" s="98">
        <v>302</v>
      </c>
      <c r="AP7" s="98">
        <v>202</v>
      </c>
      <c r="AQ7" s="98">
        <v>102</v>
      </c>
      <c r="AR7" s="98" t="s">
        <v>33</v>
      </c>
      <c r="AS7" s="98" t="s">
        <v>34</v>
      </c>
      <c r="AT7" s="98" t="s">
        <v>35</v>
      </c>
    </row>
    <row r="8" spans="2:52" ht="22.5" customHeight="1" x14ac:dyDescent="0.2">
      <c r="B8" s="116"/>
      <c r="C8" s="40" t="s">
        <v>36</v>
      </c>
      <c r="D8" s="40" t="s">
        <v>37</v>
      </c>
      <c r="E8" s="118"/>
      <c r="F8" s="120"/>
      <c r="G8" s="41" t="s">
        <v>38</v>
      </c>
      <c r="H8" s="42" t="s">
        <v>39</v>
      </c>
      <c r="I8" s="111"/>
      <c r="L8" s="66" t="s">
        <v>40</v>
      </c>
      <c r="N8" s="31"/>
      <c r="O8" s="31"/>
      <c r="P8" s="31"/>
      <c r="Q8" s="31"/>
      <c r="R8" s="31"/>
      <c r="S8" s="31"/>
      <c r="T8" s="31"/>
      <c r="AA8" s="98" t="s">
        <v>6</v>
      </c>
      <c r="AB8" s="99" t="s">
        <v>21</v>
      </c>
      <c r="AC8" s="98">
        <v>603</v>
      </c>
      <c r="AD8" s="98">
        <v>503</v>
      </c>
      <c r="AE8" s="98">
        <v>403</v>
      </c>
      <c r="AF8" s="98">
        <v>303</v>
      </c>
      <c r="AG8" s="98">
        <v>203</v>
      </c>
      <c r="AH8" s="98">
        <v>103</v>
      </c>
      <c r="AI8" s="98" t="s">
        <v>41</v>
      </c>
      <c r="AJ8" s="98" t="s">
        <v>42</v>
      </c>
      <c r="AK8" s="98" t="s">
        <v>43</v>
      </c>
      <c r="AL8" s="98">
        <v>603</v>
      </c>
      <c r="AM8" s="98">
        <v>503</v>
      </c>
      <c r="AN8" s="98">
        <v>403</v>
      </c>
      <c r="AO8" s="98">
        <v>303</v>
      </c>
      <c r="AP8" s="98">
        <v>203</v>
      </c>
      <c r="AQ8" s="98">
        <v>103</v>
      </c>
      <c r="AR8" s="98" t="s">
        <v>41</v>
      </c>
      <c r="AS8" s="98" t="s">
        <v>42</v>
      </c>
      <c r="AT8" s="98" t="s">
        <v>43</v>
      </c>
    </row>
    <row r="9" spans="2:52" ht="21" customHeight="1" x14ac:dyDescent="0.2">
      <c r="B9" s="43">
        <v>1</v>
      </c>
      <c r="C9" s="44"/>
      <c r="D9" s="44"/>
      <c r="E9" s="45"/>
      <c r="F9" s="46"/>
      <c r="G9" s="47"/>
      <c r="H9" s="48"/>
      <c r="I9" s="67"/>
      <c r="K9" s="68"/>
      <c r="L9" s="31"/>
      <c r="R9" s="31"/>
      <c r="S9" s="31"/>
      <c r="T9" s="31"/>
      <c r="AA9" s="98" t="s">
        <v>7</v>
      </c>
      <c r="AB9" s="98" t="s">
        <v>13</v>
      </c>
      <c r="AC9" s="98">
        <v>604</v>
      </c>
      <c r="AD9" s="98">
        <v>504</v>
      </c>
      <c r="AE9" s="98">
        <v>404</v>
      </c>
      <c r="AF9" s="98">
        <v>304</v>
      </c>
      <c r="AG9" s="98">
        <v>204</v>
      </c>
      <c r="AH9" s="98">
        <v>104</v>
      </c>
      <c r="AI9" s="98" t="s">
        <v>44</v>
      </c>
      <c r="AJ9" s="98" t="s">
        <v>45</v>
      </c>
      <c r="AK9" s="98" t="s">
        <v>46</v>
      </c>
      <c r="AL9" s="98">
        <v>604</v>
      </c>
      <c r="AM9" s="98">
        <v>504</v>
      </c>
      <c r="AN9" s="98">
        <v>404</v>
      </c>
      <c r="AO9" s="98">
        <v>304</v>
      </c>
      <c r="AP9" s="98">
        <v>204</v>
      </c>
      <c r="AQ9" s="98">
        <v>104</v>
      </c>
      <c r="AR9" s="98" t="s">
        <v>44</v>
      </c>
      <c r="AS9" s="98" t="s">
        <v>45</v>
      </c>
      <c r="AT9" s="98" t="s">
        <v>46</v>
      </c>
    </row>
    <row r="10" spans="2:52" ht="21" customHeight="1" x14ac:dyDescent="0.2">
      <c r="B10" s="49">
        <v>2</v>
      </c>
      <c r="C10" s="44"/>
      <c r="D10" s="44"/>
      <c r="E10" s="45"/>
      <c r="F10" s="46"/>
      <c r="G10" s="47"/>
      <c r="H10" s="48"/>
      <c r="I10" s="67"/>
      <c r="K10" s="112" t="str">
        <f>IF($H$81=0,"","ランク番号が重複しています")</f>
        <v/>
      </c>
      <c r="L10" s="69"/>
      <c r="M10" s="70"/>
      <c r="N10" s="31"/>
      <c r="O10" s="31"/>
      <c r="P10" s="31"/>
      <c r="Q10" s="31"/>
      <c r="R10" s="31"/>
      <c r="S10" s="31"/>
      <c r="T10" s="31"/>
      <c r="AA10" s="98" t="s">
        <v>8</v>
      </c>
      <c r="AB10" s="98" t="s">
        <v>14</v>
      </c>
      <c r="AC10" s="98">
        <v>605</v>
      </c>
      <c r="AD10" s="98">
        <v>505</v>
      </c>
      <c r="AE10" s="98">
        <v>405</v>
      </c>
      <c r="AF10" s="98">
        <v>305</v>
      </c>
      <c r="AG10" s="98">
        <v>205</v>
      </c>
      <c r="AH10" s="98">
        <v>105</v>
      </c>
      <c r="AI10" s="98" t="s">
        <v>47</v>
      </c>
      <c r="AJ10" s="98" t="s">
        <v>48</v>
      </c>
      <c r="AK10" s="98" t="s">
        <v>49</v>
      </c>
      <c r="AL10" s="98">
        <v>605</v>
      </c>
      <c r="AM10" s="98">
        <v>505</v>
      </c>
      <c r="AN10" s="98">
        <v>405</v>
      </c>
      <c r="AO10" s="98">
        <v>305</v>
      </c>
      <c r="AP10" s="98">
        <v>205</v>
      </c>
      <c r="AQ10" s="98">
        <v>105</v>
      </c>
      <c r="AR10" s="98" t="s">
        <v>47</v>
      </c>
      <c r="AS10" s="98" t="s">
        <v>48</v>
      </c>
      <c r="AT10" s="98" t="s">
        <v>49</v>
      </c>
    </row>
    <row r="11" spans="2:52" ht="21" customHeight="1" x14ac:dyDescent="0.2">
      <c r="B11" s="49">
        <v>3</v>
      </c>
      <c r="C11" s="44"/>
      <c r="D11" s="44"/>
      <c r="E11" s="45"/>
      <c r="F11" s="46"/>
      <c r="G11" s="47"/>
      <c r="H11" s="48"/>
      <c r="I11" s="67"/>
      <c r="K11" s="112"/>
      <c r="L11" s="71" t="s">
        <v>50</v>
      </c>
      <c r="M11" s="72"/>
      <c r="N11" s="69" t="s">
        <v>51</v>
      </c>
      <c r="O11" s="73"/>
      <c r="P11" s="31"/>
      <c r="Q11" s="31"/>
      <c r="R11" s="31"/>
      <c r="S11" s="31"/>
      <c r="T11" s="31"/>
      <c r="AA11" s="98" t="s">
        <v>9</v>
      </c>
      <c r="AB11" s="98" t="s">
        <v>15</v>
      </c>
      <c r="AC11" s="98">
        <v>606</v>
      </c>
      <c r="AD11" s="98">
        <v>506</v>
      </c>
      <c r="AE11" s="98">
        <v>406</v>
      </c>
      <c r="AF11" s="98">
        <v>306</v>
      </c>
      <c r="AG11" s="98">
        <v>206</v>
      </c>
      <c r="AH11" s="98">
        <v>106</v>
      </c>
      <c r="AI11" s="98" t="s">
        <v>52</v>
      </c>
      <c r="AJ11" s="98" t="s">
        <v>53</v>
      </c>
      <c r="AK11" s="98" t="s">
        <v>54</v>
      </c>
      <c r="AL11" s="98">
        <v>606</v>
      </c>
      <c r="AM11" s="98">
        <v>506</v>
      </c>
      <c r="AN11" s="98">
        <v>406</v>
      </c>
      <c r="AO11" s="98">
        <v>306</v>
      </c>
      <c r="AP11" s="98">
        <v>206</v>
      </c>
      <c r="AQ11" s="98">
        <v>106</v>
      </c>
      <c r="AR11" s="98" t="s">
        <v>52</v>
      </c>
      <c r="AS11" s="98" t="s">
        <v>53</v>
      </c>
      <c r="AT11" s="98" t="s">
        <v>54</v>
      </c>
    </row>
    <row r="12" spans="2:52" ht="21" customHeight="1" x14ac:dyDescent="0.2">
      <c r="B12" s="50">
        <v>4</v>
      </c>
      <c r="C12" s="44"/>
      <c r="D12" s="44"/>
      <c r="E12" s="45"/>
      <c r="F12" s="46"/>
      <c r="G12" s="47"/>
      <c r="H12" s="48"/>
      <c r="I12" s="67"/>
      <c r="K12" s="112"/>
      <c r="L12" s="71"/>
      <c r="M12" s="74" t="s">
        <v>55</v>
      </c>
      <c r="N12" s="73"/>
      <c r="O12" s="73"/>
      <c r="P12" s="73"/>
      <c r="Q12" s="31"/>
      <c r="R12" s="31"/>
      <c r="S12" s="31"/>
      <c r="T12" s="31"/>
      <c r="AA12" s="98" t="s">
        <v>10</v>
      </c>
      <c r="AB12" s="98" t="s">
        <v>16</v>
      </c>
      <c r="AC12" s="98">
        <v>607</v>
      </c>
      <c r="AD12" s="98">
        <v>507</v>
      </c>
      <c r="AE12" s="98">
        <v>407</v>
      </c>
      <c r="AF12" s="98">
        <v>307</v>
      </c>
      <c r="AG12" s="98">
        <v>207</v>
      </c>
      <c r="AH12" s="98">
        <v>107</v>
      </c>
      <c r="AI12" s="98" t="s">
        <v>56</v>
      </c>
      <c r="AJ12" s="98" t="s">
        <v>57</v>
      </c>
      <c r="AK12" s="98" t="s">
        <v>58</v>
      </c>
      <c r="AL12" s="98">
        <v>607</v>
      </c>
      <c r="AM12" s="98">
        <v>507</v>
      </c>
      <c r="AN12" s="98">
        <v>407</v>
      </c>
      <c r="AO12" s="98">
        <v>307</v>
      </c>
      <c r="AP12" s="98">
        <v>207</v>
      </c>
      <c r="AQ12" s="98">
        <v>107</v>
      </c>
      <c r="AR12" s="98" t="s">
        <v>56</v>
      </c>
      <c r="AS12" s="98" t="s">
        <v>57</v>
      </c>
      <c r="AT12" s="98" t="s">
        <v>58</v>
      </c>
    </row>
    <row r="13" spans="2:52" ht="21" customHeight="1" x14ac:dyDescent="0.2">
      <c r="B13" s="49">
        <v>5</v>
      </c>
      <c r="C13" s="44"/>
      <c r="D13" s="44"/>
      <c r="E13" s="45"/>
      <c r="F13" s="46"/>
      <c r="G13" s="47"/>
      <c r="H13" s="48"/>
      <c r="I13" s="67"/>
      <c r="K13" s="112"/>
      <c r="L13" s="71" t="s">
        <v>50</v>
      </c>
      <c r="M13" s="75" t="s">
        <v>59</v>
      </c>
      <c r="N13" s="31"/>
      <c r="O13" s="31"/>
      <c r="P13" s="31"/>
      <c r="Q13" s="31"/>
      <c r="R13" s="31"/>
      <c r="S13" s="31"/>
      <c r="T13" s="31"/>
      <c r="AA13" s="99" t="s">
        <v>11</v>
      </c>
      <c r="AB13" s="98" t="s">
        <v>17</v>
      </c>
      <c r="AC13" s="98">
        <v>608</v>
      </c>
      <c r="AD13" s="98">
        <v>508</v>
      </c>
      <c r="AE13" s="98">
        <v>408</v>
      </c>
      <c r="AF13" s="98">
        <v>308</v>
      </c>
      <c r="AG13" s="98">
        <v>208</v>
      </c>
      <c r="AH13" s="98">
        <v>108</v>
      </c>
      <c r="AI13" s="98" t="s">
        <v>60</v>
      </c>
      <c r="AJ13" s="98" t="s">
        <v>61</v>
      </c>
      <c r="AK13" s="98" t="s">
        <v>62</v>
      </c>
      <c r="AL13" s="98">
        <v>608</v>
      </c>
      <c r="AM13" s="98">
        <v>508</v>
      </c>
      <c r="AN13" s="98">
        <v>408</v>
      </c>
      <c r="AO13" s="98">
        <v>308</v>
      </c>
      <c r="AP13" s="98">
        <v>208</v>
      </c>
      <c r="AQ13" s="98">
        <v>108</v>
      </c>
      <c r="AR13" s="98" t="s">
        <v>60</v>
      </c>
      <c r="AS13" s="98" t="s">
        <v>61</v>
      </c>
      <c r="AT13" s="98" t="s">
        <v>62</v>
      </c>
    </row>
    <row r="14" spans="2:52" ht="21" customHeight="1" x14ac:dyDescent="0.2">
      <c r="B14" s="49">
        <v>6</v>
      </c>
      <c r="C14" s="44"/>
      <c r="D14" s="44"/>
      <c r="E14" s="45"/>
      <c r="F14" s="46"/>
      <c r="G14" s="47"/>
      <c r="H14" s="48"/>
      <c r="I14" s="67"/>
      <c r="K14" s="112"/>
      <c r="L14" s="71" t="s">
        <v>50</v>
      </c>
      <c r="M14" s="75" t="s">
        <v>63</v>
      </c>
      <c r="N14" s="31"/>
      <c r="O14" s="31"/>
      <c r="P14" s="31"/>
      <c r="Q14" s="31"/>
      <c r="R14" s="31"/>
      <c r="S14" s="31"/>
      <c r="T14" s="31"/>
      <c r="AA14" s="99" t="s">
        <v>12</v>
      </c>
      <c r="AB14" s="98" t="s">
        <v>18</v>
      </c>
      <c r="AC14" s="98">
        <v>609</v>
      </c>
      <c r="AD14" s="98">
        <v>509</v>
      </c>
      <c r="AE14" s="98">
        <v>409</v>
      </c>
      <c r="AF14" s="98">
        <v>309</v>
      </c>
      <c r="AG14" s="98">
        <v>209</v>
      </c>
      <c r="AH14" s="98">
        <v>109</v>
      </c>
      <c r="AI14" s="98" t="s">
        <v>64</v>
      </c>
      <c r="AJ14" s="98" t="s">
        <v>65</v>
      </c>
      <c r="AK14" s="98" t="s">
        <v>66</v>
      </c>
      <c r="AL14" s="98">
        <v>609</v>
      </c>
      <c r="AM14" s="98">
        <v>509</v>
      </c>
      <c r="AN14" s="98">
        <v>409</v>
      </c>
      <c r="AO14" s="98">
        <v>309</v>
      </c>
      <c r="AP14" s="98">
        <v>209</v>
      </c>
      <c r="AQ14" s="98">
        <v>109</v>
      </c>
      <c r="AR14" s="98" t="s">
        <v>64</v>
      </c>
      <c r="AS14" s="98" t="s">
        <v>65</v>
      </c>
      <c r="AT14" s="98" t="s">
        <v>66</v>
      </c>
    </row>
    <row r="15" spans="2:52" ht="21" customHeight="1" x14ac:dyDescent="0.2">
      <c r="B15" s="50">
        <v>7</v>
      </c>
      <c r="C15" s="44"/>
      <c r="D15" s="44"/>
      <c r="E15" s="45"/>
      <c r="F15" s="46"/>
      <c r="G15" s="47"/>
      <c r="H15" s="48"/>
      <c r="I15" s="67"/>
      <c r="K15" s="112"/>
      <c r="L15" s="71" t="s">
        <v>50</v>
      </c>
      <c r="M15" s="75" t="s">
        <v>67</v>
      </c>
      <c r="N15" s="31"/>
      <c r="O15" s="31"/>
      <c r="P15" s="31"/>
      <c r="Q15" s="31"/>
      <c r="R15" s="31"/>
      <c r="S15" s="31"/>
      <c r="T15" s="31"/>
      <c r="AA15" s="98"/>
      <c r="AB15" s="99"/>
      <c r="AC15" s="98">
        <v>610</v>
      </c>
      <c r="AD15" s="98">
        <v>510</v>
      </c>
      <c r="AE15" s="98">
        <v>410</v>
      </c>
      <c r="AF15" s="98">
        <v>310</v>
      </c>
      <c r="AG15" s="98">
        <v>210</v>
      </c>
      <c r="AH15" s="98">
        <v>110</v>
      </c>
      <c r="AI15" s="98" t="s">
        <v>68</v>
      </c>
      <c r="AJ15" s="98" t="s">
        <v>69</v>
      </c>
      <c r="AK15" s="98" t="s">
        <v>70</v>
      </c>
      <c r="AL15" s="98">
        <v>610</v>
      </c>
      <c r="AM15" s="98">
        <v>510</v>
      </c>
      <c r="AN15" s="98">
        <v>410</v>
      </c>
      <c r="AO15" s="98">
        <v>310</v>
      </c>
      <c r="AP15" s="98">
        <v>210</v>
      </c>
      <c r="AQ15" s="98">
        <v>110</v>
      </c>
      <c r="AR15" s="98" t="s">
        <v>68</v>
      </c>
      <c r="AS15" s="98" t="s">
        <v>69</v>
      </c>
      <c r="AT15" s="98" t="s">
        <v>70</v>
      </c>
    </row>
    <row r="16" spans="2:52" ht="21" customHeight="1" x14ac:dyDescent="0.2">
      <c r="B16" s="50">
        <v>8</v>
      </c>
      <c r="C16" s="44"/>
      <c r="D16" s="44"/>
      <c r="E16" s="45"/>
      <c r="F16" s="46"/>
      <c r="G16" s="47"/>
      <c r="H16" s="48"/>
      <c r="I16" s="67"/>
      <c r="K16" s="112"/>
      <c r="L16" s="71" t="s">
        <v>50</v>
      </c>
      <c r="M16" s="75" t="s">
        <v>71</v>
      </c>
      <c r="N16" s="73"/>
      <c r="O16" s="73"/>
      <c r="P16" s="31"/>
      <c r="Q16" s="31"/>
      <c r="R16" s="31"/>
      <c r="S16" s="31"/>
      <c r="T16" s="31"/>
      <c r="AA16" s="101"/>
      <c r="AB16" s="101"/>
    </row>
    <row r="17" spans="2:28" ht="21" customHeight="1" x14ac:dyDescent="0.2">
      <c r="B17" s="49">
        <v>9</v>
      </c>
      <c r="C17" s="44"/>
      <c r="D17" s="44"/>
      <c r="E17" s="51"/>
      <c r="F17" s="52"/>
      <c r="G17" s="47"/>
      <c r="H17" s="48"/>
      <c r="I17" s="67"/>
      <c r="K17" s="112"/>
      <c r="L17" s="73"/>
      <c r="M17" s="75" t="s">
        <v>72</v>
      </c>
      <c r="N17" s="73"/>
      <c r="O17" s="73"/>
      <c r="P17" s="31"/>
      <c r="Q17" s="31"/>
      <c r="R17" s="31"/>
      <c r="S17" s="31"/>
      <c r="T17" s="31"/>
      <c r="AA17" s="101"/>
      <c r="AB17" s="101"/>
    </row>
    <row r="18" spans="2:28" ht="21" customHeight="1" x14ac:dyDescent="0.2">
      <c r="B18" s="49">
        <v>10</v>
      </c>
      <c r="C18" s="44"/>
      <c r="D18" s="44"/>
      <c r="E18" s="51"/>
      <c r="F18" s="52"/>
      <c r="G18" s="47"/>
      <c r="H18" s="48"/>
      <c r="I18" s="67"/>
      <c r="K18" s="31"/>
      <c r="L18" s="73"/>
      <c r="M18" s="75" t="s">
        <v>73</v>
      </c>
      <c r="R18" s="31"/>
      <c r="S18" s="31"/>
      <c r="T18" s="31"/>
      <c r="AB18" s="101"/>
    </row>
    <row r="19" spans="2:28" ht="21" customHeight="1" x14ac:dyDescent="0.2">
      <c r="B19" s="50">
        <v>11</v>
      </c>
      <c r="C19" s="44"/>
      <c r="D19" s="44"/>
      <c r="E19" s="51"/>
      <c r="F19" s="52"/>
      <c r="G19" s="47"/>
      <c r="H19" s="48"/>
      <c r="I19" s="67"/>
      <c r="K19" s="31"/>
      <c r="L19" s="69" t="s">
        <v>50</v>
      </c>
      <c r="M19" s="76" t="s">
        <v>74</v>
      </c>
      <c r="N19" s="69"/>
      <c r="O19" s="70"/>
      <c r="P19" s="69"/>
      <c r="Q19" s="70"/>
      <c r="R19" s="69"/>
      <c r="S19" s="31"/>
      <c r="T19" s="31"/>
    </row>
    <row r="20" spans="2:28" ht="21" customHeight="1" x14ac:dyDescent="0.2">
      <c r="B20" s="49">
        <v>12</v>
      </c>
      <c r="C20" s="44"/>
      <c r="D20" s="44"/>
      <c r="E20" s="51"/>
      <c r="F20" s="52"/>
      <c r="G20" s="47"/>
      <c r="H20" s="48"/>
      <c r="I20" s="67"/>
      <c r="K20" s="31"/>
      <c r="L20" s="69" t="s">
        <v>50</v>
      </c>
      <c r="M20" s="70" t="s">
        <v>75</v>
      </c>
      <c r="N20" s="68"/>
      <c r="O20" s="68"/>
      <c r="P20" s="31"/>
      <c r="Q20" s="31"/>
      <c r="R20" s="69"/>
      <c r="S20" s="31"/>
      <c r="T20" s="31"/>
    </row>
    <row r="21" spans="2:28" ht="21" customHeight="1" x14ac:dyDescent="0.2">
      <c r="B21" s="49">
        <v>13</v>
      </c>
      <c r="C21" s="44"/>
      <c r="D21" s="44"/>
      <c r="E21" s="51"/>
      <c r="F21" s="52"/>
      <c r="G21" s="47"/>
      <c r="H21" s="48"/>
      <c r="I21" s="67"/>
      <c r="K21" s="31"/>
      <c r="L21" s="68"/>
      <c r="M21" s="77"/>
      <c r="N21" s="68"/>
      <c r="O21" s="68"/>
      <c r="P21" s="31"/>
      <c r="Q21" s="31"/>
      <c r="R21" s="31"/>
      <c r="S21" s="31"/>
      <c r="T21" s="31"/>
    </row>
    <row r="22" spans="2:28" ht="21" customHeight="1" x14ac:dyDescent="0.2">
      <c r="B22" s="50">
        <v>14</v>
      </c>
      <c r="C22" s="44"/>
      <c r="D22" s="44"/>
      <c r="E22" s="51"/>
      <c r="F22" s="52"/>
      <c r="G22" s="47"/>
      <c r="H22" s="48"/>
      <c r="I22" s="67"/>
      <c r="K22" s="31"/>
      <c r="L22" s="31"/>
      <c r="N22" s="31"/>
      <c r="O22" s="31"/>
      <c r="P22" s="31"/>
      <c r="Q22" s="31"/>
      <c r="R22" s="31"/>
      <c r="S22" s="31"/>
      <c r="T22" s="31"/>
    </row>
    <row r="23" spans="2:28" ht="21" customHeight="1" x14ac:dyDescent="0.2">
      <c r="B23" s="50">
        <v>15</v>
      </c>
      <c r="C23" s="44"/>
      <c r="D23" s="44"/>
      <c r="E23" s="51"/>
      <c r="F23" s="52"/>
      <c r="G23" s="47"/>
      <c r="H23" s="48"/>
      <c r="I23" s="67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2:28" ht="21" customHeight="1" x14ac:dyDescent="0.2">
      <c r="B24" s="49">
        <v>16</v>
      </c>
      <c r="C24" s="44"/>
      <c r="D24" s="44"/>
      <c r="E24" s="51"/>
      <c r="F24" s="52"/>
      <c r="G24" s="47"/>
      <c r="H24" s="48"/>
      <c r="I24" s="67"/>
      <c r="K24" s="31"/>
      <c r="L24" s="31"/>
      <c r="N24" s="31"/>
      <c r="O24" s="31"/>
      <c r="P24" s="31"/>
      <c r="Q24" s="31"/>
      <c r="R24" s="31"/>
      <c r="S24" s="31"/>
      <c r="T24" s="31"/>
    </row>
    <row r="25" spans="2:28" ht="21" customHeight="1" x14ac:dyDescent="0.2">
      <c r="B25" s="49">
        <v>17</v>
      </c>
      <c r="C25" s="44"/>
      <c r="D25" s="44"/>
      <c r="E25" s="51"/>
      <c r="F25" s="52"/>
      <c r="G25" s="47"/>
      <c r="H25" s="48"/>
      <c r="I25" s="67"/>
      <c r="K25" s="31"/>
      <c r="L25" s="31"/>
      <c r="M25" s="77"/>
      <c r="N25" s="31"/>
      <c r="O25" s="31"/>
      <c r="P25" s="31"/>
      <c r="Q25" s="31"/>
      <c r="R25" s="31"/>
      <c r="S25" s="31"/>
      <c r="T25" s="31"/>
    </row>
    <row r="26" spans="2:28" ht="21" customHeight="1" x14ac:dyDescent="0.2">
      <c r="B26" s="50">
        <v>18</v>
      </c>
      <c r="C26" s="44"/>
      <c r="D26" s="44"/>
      <c r="E26" s="51"/>
      <c r="F26" s="52"/>
      <c r="G26" s="47"/>
      <c r="H26" s="48"/>
      <c r="I26" s="67"/>
      <c r="K26" s="31"/>
      <c r="L26" s="31"/>
      <c r="M26" s="77"/>
      <c r="N26" s="31"/>
      <c r="O26" s="31"/>
      <c r="P26" s="31"/>
      <c r="Q26" s="31"/>
      <c r="R26" s="31"/>
      <c r="S26" s="31"/>
      <c r="T26" s="31"/>
    </row>
    <row r="27" spans="2:28" ht="21" customHeight="1" x14ac:dyDescent="0.2">
      <c r="B27" s="49">
        <v>19</v>
      </c>
      <c r="C27" s="44"/>
      <c r="D27" s="44"/>
      <c r="E27" s="51"/>
      <c r="F27" s="52"/>
      <c r="G27" s="47"/>
      <c r="H27" s="48"/>
      <c r="I27" s="67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8" ht="21" customHeight="1" x14ac:dyDescent="0.2">
      <c r="B28" s="49">
        <v>20</v>
      </c>
      <c r="C28" s="44"/>
      <c r="D28" s="44"/>
      <c r="E28" s="51"/>
      <c r="F28" s="52"/>
      <c r="G28" s="47"/>
      <c r="H28" s="48"/>
      <c r="I28" s="67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2:28" ht="21" customHeight="1" x14ac:dyDescent="0.2">
      <c r="B29" s="49">
        <v>21</v>
      </c>
      <c r="C29" s="44"/>
      <c r="D29" s="44"/>
      <c r="E29" s="51"/>
      <c r="F29" s="52"/>
      <c r="G29" s="47"/>
      <c r="H29" s="48"/>
      <c r="I29" s="67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2:28" ht="21" customHeight="1" x14ac:dyDescent="0.2">
      <c r="B30" s="49">
        <v>22</v>
      </c>
      <c r="C30" s="44"/>
      <c r="D30" s="44"/>
      <c r="E30" s="51"/>
      <c r="F30" s="52"/>
      <c r="G30" s="47"/>
      <c r="H30" s="48"/>
      <c r="I30" s="67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2:28" ht="21" customHeight="1" x14ac:dyDescent="0.2">
      <c r="B31" s="49">
        <v>23</v>
      </c>
      <c r="C31" s="44"/>
      <c r="D31" s="44"/>
      <c r="E31" s="51"/>
      <c r="F31" s="52"/>
      <c r="G31" s="47"/>
      <c r="H31" s="48"/>
      <c r="I31" s="67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2:28" ht="21" customHeight="1" x14ac:dyDescent="0.2">
      <c r="B32" s="49">
        <v>24</v>
      </c>
      <c r="C32" s="44"/>
      <c r="D32" s="44"/>
      <c r="E32" s="51"/>
      <c r="F32" s="52"/>
      <c r="G32" s="47"/>
      <c r="H32" s="48"/>
      <c r="I32" s="67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49" ht="21" customHeight="1" x14ac:dyDescent="0.2">
      <c r="B33" s="49">
        <v>25</v>
      </c>
      <c r="C33" s="44"/>
      <c r="D33" s="44"/>
      <c r="E33" s="51"/>
      <c r="F33" s="52"/>
      <c r="G33" s="47"/>
      <c r="H33" s="48"/>
      <c r="I33" s="67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2:49" ht="21" customHeight="1" x14ac:dyDescent="0.2">
      <c r="B34" s="49">
        <v>26</v>
      </c>
      <c r="C34" s="44"/>
      <c r="D34" s="44"/>
      <c r="E34" s="51"/>
      <c r="F34" s="52"/>
      <c r="G34" s="47"/>
      <c r="H34" s="48"/>
      <c r="I34" s="67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2:49" ht="21" customHeight="1" x14ac:dyDescent="0.2">
      <c r="B35" s="49">
        <v>27</v>
      </c>
      <c r="C35" s="44"/>
      <c r="D35" s="44"/>
      <c r="E35" s="51"/>
      <c r="F35" s="52"/>
      <c r="G35" s="47"/>
      <c r="H35" s="48"/>
      <c r="I35" s="67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2:49" ht="21" customHeight="1" x14ac:dyDescent="0.2">
      <c r="B36" s="49">
        <v>28</v>
      </c>
      <c r="C36" s="44"/>
      <c r="D36" s="44"/>
      <c r="E36" s="51"/>
      <c r="F36" s="52"/>
      <c r="G36" s="47"/>
      <c r="H36" s="48"/>
      <c r="I36" s="67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2:49" ht="21" customHeight="1" x14ac:dyDescent="0.2">
      <c r="B37" s="49">
        <v>29</v>
      </c>
      <c r="C37" s="44"/>
      <c r="D37" s="44"/>
      <c r="E37" s="51"/>
      <c r="F37" s="52"/>
      <c r="G37" s="47"/>
      <c r="H37" s="48"/>
      <c r="I37" s="67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49" ht="21" customHeight="1" x14ac:dyDescent="0.2">
      <c r="B38" s="49">
        <v>30</v>
      </c>
      <c r="C38" s="44"/>
      <c r="D38" s="44"/>
      <c r="E38" s="51"/>
      <c r="F38" s="52"/>
      <c r="G38" s="47"/>
      <c r="H38" s="48"/>
      <c r="I38" s="67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2:49" ht="21" customHeight="1" x14ac:dyDescent="0.2">
      <c r="B39" s="53" t="s">
        <v>76</v>
      </c>
      <c r="C39" s="54" t="s">
        <v>77</v>
      </c>
      <c r="D39" s="54" t="s">
        <v>78</v>
      </c>
      <c r="E39" s="55" t="s">
        <v>79</v>
      </c>
      <c r="F39" s="53">
        <v>6</v>
      </c>
      <c r="G39" s="56" t="s">
        <v>80</v>
      </c>
      <c r="H39" s="57">
        <v>601</v>
      </c>
      <c r="I39" s="54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2:49" ht="21" customHeight="1" x14ac:dyDescent="0.2">
      <c r="B40" s="53" t="s">
        <v>81</v>
      </c>
      <c r="C40" s="54" t="s">
        <v>77</v>
      </c>
      <c r="D40" s="54" t="s">
        <v>82</v>
      </c>
      <c r="E40" s="55" t="s">
        <v>83</v>
      </c>
      <c r="F40" s="53">
        <v>5</v>
      </c>
      <c r="G40" s="56" t="s">
        <v>84</v>
      </c>
      <c r="H40" s="57">
        <v>501</v>
      </c>
      <c r="I40" s="54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2:49" ht="21" customHeight="1" x14ac:dyDescent="0.2">
      <c r="B41" s="53" t="s">
        <v>85</v>
      </c>
      <c r="C41" s="54" t="s">
        <v>86</v>
      </c>
      <c r="D41" s="54" t="s">
        <v>87</v>
      </c>
      <c r="E41" s="55" t="s">
        <v>88</v>
      </c>
      <c r="F41" s="53">
        <v>4</v>
      </c>
      <c r="G41" s="56" t="s">
        <v>89</v>
      </c>
      <c r="H41" s="57">
        <v>401</v>
      </c>
      <c r="I41" s="54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2:49" ht="21" customHeight="1" x14ac:dyDescent="0.2">
      <c r="B42" s="53" t="s">
        <v>90</v>
      </c>
      <c r="C42" s="54" t="s">
        <v>91</v>
      </c>
      <c r="D42" s="54" t="s">
        <v>92</v>
      </c>
      <c r="E42" s="55" t="s">
        <v>93</v>
      </c>
      <c r="F42" s="53">
        <v>4</v>
      </c>
      <c r="G42" s="56" t="s">
        <v>89</v>
      </c>
      <c r="H42" s="57">
        <v>402</v>
      </c>
      <c r="I42" s="54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2:49" ht="21" customHeight="1" x14ac:dyDescent="0.2">
      <c r="B43" s="53" t="s">
        <v>94</v>
      </c>
      <c r="C43" s="54" t="s">
        <v>91</v>
      </c>
      <c r="D43" s="54" t="s">
        <v>95</v>
      </c>
      <c r="E43" s="55" t="s">
        <v>96</v>
      </c>
      <c r="F43" s="53">
        <v>4</v>
      </c>
      <c r="G43" s="56" t="s">
        <v>89</v>
      </c>
      <c r="H43" s="57">
        <v>403</v>
      </c>
      <c r="I43" s="54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2:49" ht="21" customHeight="1" x14ac:dyDescent="0.2">
      <c r="B44" s="53" t="s">
        <v>97</v>
      </c>
      <c r="C44" s="54" t="s">
        <v>98</v>
      </c>
      <c r="D44" s="54" t="s">
        <v>99</v>
      </c>
      <c r="E44" s="55" t="s">
        <v>100</v>
      </c>
      <c r="F44" s="53">
        <v>2</v>
      </c>
      <c r="G44" s="56" t="s">
        <v>101</v>
      </c>
      <c r="H44" s="57">
        <v>201</v>
      </c>
      <c r="I44" s="67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2:49" ht="23.25" customHeight="1" x14ac:dyDescent="0.2">
      <c r="B45" s="58"/>
      <c r="C45" s="59"/>
      <c r="D45" s="59"/>
      <c r="E45" s="59"/>
      <c r="F45" s="59"/>
      <c r="G45" s="59"/>
      <c r="H45" s="59"/>
      <c r="I45" s="59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2:49" s="31" customFormat="1" ht="23.25" customHeight="1" x14ac:dyDescent="0.2">
      <c r="B46" s="60"/>
      <c r="C46" s="61"/>
      <c r="D46" s="61"/>
      <c r="E46" s="61"/>
      <c r="F46" s="61"/>
      <c r="G46" s="61"/>
      <c r="H46" s="61"/>
      <c r="I46" s="61"/>
      <c r="U46"/>
      <c r="AW46"/>
    </row>
    <row r="47" spans="2:49" s="31" customFormat="1" ht="23.25" customHeight="1" x14ac:dyDescent="0.2">
      <c r="B47" s="60"/>
      <c r="C47" s="61"/>
      <c r="D47" s="61"/>
      <c r="E47" s="30"/>
      <c r="F47" s="30"/>
      <c r="G47" s="30"/>
      <c r="H47" s="30"/>
      <c r="I47" s="30"/>
      <c r="J47"/>
      <c r="U47"/>
      <c r="AW47"/>
    </row>
    <row r="48" spans="2:49" s="31" customFormat="1" ht="23.25" customHeight="1" x14ac:dyDescent="0.2">
      <c r="B48" s="60"/>
      <c r="C48" s="61"/>
      <c r="D48" s="61"/>
      <c r="E48" s="30"/>
      <c r="F48" s="30"/>
      <c r="G48" s="30"/>
      <c r="H48" s="30"/>
      <c r="I48" s="30"/>
      <c r="J48"/>
      <c r="U48"/>
      <c r="AW48"/>
    </row>
    <row r="49" spans="2:49" s="31" customFormat="1" ht="23.25" customHeight="1" x14ac:dyDescent="0.2">
      <c r="B49" s="60"/>
      <c r="C49" s="61"/>
      <c r="D49" s="61"/>
      <c r="E49" s="30"/>
      <c r="F49" s="30"/>
      <c r="G49" s="30"/>
      <c r="H49" s="62" t="s">
        <v>102</v>
      </c>
      <c r="I49" s="30"/>
      <c r="J49"/>
      <c r="U49"/>
      <c r="AW49"/>
    </row>
    <row r="50" spans="2:49" s="31" customFormat="1" ht="23.25" customHeight="1" x14ac:dyDescent="0.2">
      <c r="E50"/>
      <c r="F50"/>
      <c r="G50"/>
      <c r="H50" s="63">
        <f t="shared" ref="H50:H79" si="0">COUNTIF($H$9:$H$38,H9)</f>
        <v>0</v>
      </c>
      <c r="I50"/>
      <c r="J50"/>
      <c r="U50"/>
      <c r="AW50"/>
    </row>
    <row r="51" spans="2:49" s="31" customFormat="1" ht="23.25" customHeight="1" x14ac:dyDescent="0.2">
      <c r="E51"/>
      <c r="F51"/>
      <c r="G51"/>
      <c r="H51" s="63">
        <f t="shared" si="0"/>
        <v>0</v>
      </c>
      <c r="I51"/>
      <c r="J51"/>
      <c r="U51"/>
      <c r="AW51"/>
    </row>
    <row r="52" spans="2:49" s="31" customFormat="1" ht="23.25" customHeight="1" x14ac:dyDescent="0.2">
      <c r="E52"/>
      <c r="F52"/>
      <c r="G52"/>
      <c r="H52" s="63">
        <f t="shared" si="0"/>
        <v>0</v>
      </c>
      <c r="I52"/>
      <c r="J52"/>
      <c r="U52"/>
      <c r="AW52"/>
    </row>
    <row r="53" spans="2:49" s="31" customFormat="1" ht="14.25" customHeight="1" x14ac:dyDescent="0.2">
      <c r="E53"/>
      <c r="F53"/>
      <c r="G53"/>
      <c r="H53" s="63">
        <f t="shared" si="0"/>
        <v>0</v>
      </c>
      <c r="I53"/>
      <c r="J53"/>
      <c r="U53"/>
      <c r="AW53"/>
    </row>
    <row r="54" spans="2:49" s="31" customFormat="1" ht="14.25" customHeight="1" x14ac:dyDescent="0.2">
      <c r="E54"/>
      <c r="F54"/>
      <c r="G54"/>
      <c r="H54" s="63">
        <f t="shared" si="0"/>
        <v>0</v>
      </c>
      <c r="I54"/>
      <c r="J54"/>
      <c r="U54"/>
      <c r="AW54"/>
    </row>
    <row r="55" spans="2:49" s="31" customFormat="1" ht="14.25" customHeight="1" x14ac:dyDescent="0.2">
      <c r="E55"/>
      <c r="F55"/>
      <c r="G55"/>
      <c r="H55" s="63">
        <f t="shared" si="0"/>
        <v>0</v>
      </c>
      <c r="I55"/>
      <c r="J55"/>
      <c r="U55"/>
      <c r="AW55"/>
    </row>
    <row r="56" spans="2:49" s="31" customFormat="1" ht="14.25" customHeight="1" x14ac:dyDescent="0.2">
      <c r="E56"/>
      <c r="F56"/>
      <c r="G56"/>
      <c r="H56" s="63">
        <f t="shared" si="0"/>
        <v>0</v>
      </c>
      <c r="I56"/>
      <c r="J56"/>
      <c r="U56"/>
      <c r="AW56"/>
    </row>
    <row r="57" spans="2:49" s="31" customFormat="1" ht="14.25" customHeight="1" x14ac:dyDescent="0.2">
      <c r="E57"/>
      <c r="F57"/>
      <c r="G57"/>
      <c r="H57" s="63">
        <f t="shared" si="0"/>
        <v>0</v>
      </c>
      <c r="I57"/>
      <c r="J57"/>
      <c r="U57"/>
      <c r="AW57"/>
    </row>
    <row r="58" spans="2:49" s="31" customFormat="1" ht="14.25" customHeight="1" x14ac:dyDescent="0.2">
      <c r="E58"/>
      <c r="F58"/>
      <c r="G58"/>
      <c r="H58" s="63">
        <f t="shared" si="0"/>
        <v>0</v>
      </c>
      <c r="I58"/>
      <c r="J58"/>
      <c r="U58"/>
      <c r="AW58"/>
    </row>
    <row r="59" spans="2:49" s="31" customFormat="1" ht="14.25" customHeight="1" x14ac:dyDescent="0.2">
      <c r="E59"/>
      <c r="F59"/>
      <c r="G59"/>
      <c r="H59" s="63">
        <f t="shared" si="0"/>
        <v>0</v>
      </c>
      <c r="I59"/>
      <c r="J59"/>
      <c r="U59"/>
      <c r="AW59"/>
    </row>
    <row r="60" spans="2:49" s="31" customFormat="1" ht="14.25" customHeight="1" x14ac:dyDescent="0.2">
      <c r="E60"/>
      <c r="F60"/>
      <c r="G60"/>
      <c r="H60" s="63">
        <f t="shared" si="0"/>
        <v>0</v>
      </c>
      <c r="I60"/>
      <c r="J60"/>
      <c r="U60"/>
      <c r="AW60"/>
    </row>
    <row r="61" spans="2:49" s="31" customFormat="1" ht="14.25" customHeight="1" x14ac:dyDescent="0.2">
      <c r="E61"/>
      <c r="F61"/>
      <c r="G61"/>
      <c r="H61" s="63">
        <f t="shared" si="0"/>
        <v>0</v>
      </c>
      <c r="I61"/>
      <c r="J61"/>
      <c r="U61"/>
      <c r="AW61"/>
    </row>
    <row r="62" spans="2:49" s="31" customFormat="1" ht="14.25" customHeight="1" x14ac:dyDescent="0.2">
      <c r="E62"/>
      <c r="F62"/>
      <c r="G62"/>
      <c r="H62" s="63">
        <f t="shared" si="0"/>
        <v>0</v>
      </c>
      <c r="I62"/>
      <c r="J62"/>
      <c r="U62"/>
      <c r="AW62"/>
    </row>
    <row r="63" spans="2:49" s="31" customFormat="1" ht="14.25" customHeight="1" x14ac:dyDescent="0.2">
      <c r="E63"/>
      <c r="F63"/>
      <c r="G63"/>
      <c r="H63" s="63">
        <f t="shared" si="0"/>
        <v>0</v>
      </c>
      <c r="I63"/>
      <c r="J63"/>
      <c r="U63"/>
      <c r="AW63"/>
    </row>
    <row r="64" spans="2:49" s="31" customFormat="1" ht="14.25" customHeight="1" x14ac:dyDescent="0.2">
      <c r="E64"/>
      <c r="F64"/>
      <c r="G64"/>
      <c r="H64" s="63">
        <f t="shared" si="0"/>
        <v>0</v>
      </c>
      <c r="I64"/>
      <c r="J64"/>
      <c r="U64"/>
      <c r="AW64"/>
    </row>
    <row r="65" spans="5:49" s="31" customFormat="1" ht="14.25" customHeight="1" x14ac:dyDescent="0.2">
      <c r="E65"/>
      <c r="F65"/>
      <c r="G65"/>
      <c r="H65" s="63">
        <f t="shared" si="0"/>
        <v>0</v>
      </c>
      <c r="I65"/>
      <c r="J65"/>
      <c r="U65"/>
      <c r="AW65"/>
    </row>
    <row r="66" spans="5:49" s="31" customFormat="1" ht="14.25" customHeight="1" x14ac:dyDescent="0.2">
      <c r="E66"/>
      <c r="F66"/>
      <c r="G66"/>
      <c r="H66" s="63">
        <f t="shared" si="0"/>
        <v>0</v>
      </c>
      <c r="I66"/>
      <c r="J66"/>
      <c r="U66"/>
      <c r="AW66"/>
    </row>
    <row r="67" spans="5:49" s="31" customFormat="1" ht="14.25" customHeight="1" x14ac:dyDescent="0.2">
      <c r="E67"/>
      <c r="F67"/>
      <c r="G67"/>
      <c r="H67" s="63">
        <f t="shared" si="0"/>
        <v>0</v>
      </c>
      <c r="I67"/>
      <c r="J67"/>
      <c r="U67"/>
      <c r="AW67"/>
    </row>
    <row r="68" spans="5:49" s="31" customFormat="1" ht="14.25" customHeight="1" x14ac:dyDescent="0.2">
      <c r="E68"/>
      <c r="F68"/>
      <c r="G68"/>
      <c r="H68" s="63">
        <f t="shared" si="0"/>
        <v>0</v>
      </c>
      <c r="I68"/>
      <c r="J68"/>
      <c r="U68"/>
      <c r="AW68"/>
    </row>
    <row r="69" spans="5:49" s="31" customFormat="1" ht="14.25" customHeight="1" x14ac:dyDescent="0.2">
      <c r="E69"/>
      <c r="F69"/>
      <c r="G69"/>
      <c r="H69" s="63">
        <f t="shared" si="0"/>
        <v>0</v>
      </c>
      <c r="I69"/>
      <c r="J69"/>
      <c r="U69"/>
      <c r="AW69"/>
    </row>
    <row r="70" spans="5:49" s="31" customFormat="1" ht="14.25" customHeight="1" x14ac:dyDescent="0.2">
      <c r="E70"/>
      <c r="F70"/>
      <c r="G70"/>
      <c r="H70" s="63">
        <f t="shared" si="0"/>
        <v>0</v>
      </c>
      <c r="I70"/>
      <c r="J70"/>
      <c r="U70"/>
      <c r="AW70"/>
    </row>
    <row r="71" spans="5:49" s="31" customFormat="1" ht="14.25" customHeight="1" x14ac:dyDescent="0.2">
      <c r="E71"/>
      <c r="F71"/>
      <c r="G71"/>
      <c r="H71" s="63">
        <f t="shared" si="0"/>
        <v>0</v>
      </c>
      <c r="I71"/>
      <c r="J71"/>
      <c r="U71"/>
      <c r="AW71"/>
    </row>
    <row r="72" spans="5:49" s="31" customFormat="1" ht="14.25" customHeight="1" x14ac:dyDescent="0.2">
      <c r="E72"/>
      <c r="F72"/>
      <c r="G72"/>
      <c r="H72" s="63">
        <f t="shared" si="0"/>
        <v>0</v>
      </c>
      <c r="I72"/>
      <c r="J72"/>
      <c r="U72"/>
      <c r="AW72"/>
    </row>
    <row r="73" spans="5:49" s="31" customFormat="1" ht="14.25" customHeight="1" x14ac:dyDescent="0.2">
      <c r="E73"/>
      <c r="F73"/>
      <c r="G73"/>
      <c r="H73" s="63">
        <f t="shared" si="0"/>
        <v>0</v>
      </c>
      <c r="I73"/>
      <c r="J73"/>
      <c r="U73"/>
      <c r="AW73"/>
    </row>
    <row r="74" spans="5:49" s="31" customFormat="1" ht="14.25" customHeight="1" x14ac:dyDescent="0.2">
      <c r="E74"/>
      <c r="F74"/>
      <c r="G74"/>
      <c r="H74" s="63">
        <f t="shared" si="0"/>
        <v>0</v>
      </c>
      <c r="I74"/>
      <c r="J74"/>
      <c r="U74"/>
      <c r="AW74"/>
    </row>
    <row r="75" spans="5:49" s="31" customFormat="1" ht="14.25" customHeight="1" x14ac:dyDescent="0.2">
      <c r="E75"/>
      <c r="F75"/>
      <c r="G75"/>
      <c r="H75" s="63">
        <f t="shared" si="0"/>
        <v>0</v>
      </c>
      <c r="I75"/>
      <c r="J75"/>
      <c r="U75"/>
      <c r="AW75"/>
    </row>
    <row r="76" spans="5:49" s="31" customFormat="1" ht="14.25" customHeight="1" x14ac:dyDescent="0.2">
      <c r="E76"/>
      <c r="F76"/>
      <c r="G76"/>
      <c r="H76" s="63">
        <f t="shared" si="0"/>
        <v>0</v>
      </c>
      <c r="I76"/>
      <c r="J76"/>
      <c r="U76"/>
      <c r="AW76"/>
    </row>
    <row r="77" spans="5:49" s="31" customFormat="1" ht="14.25" customHeight="1" x14ac:dyDescent="0.2">
      <c r="E77"/>
      <c r="F77"/>
      <c r="G77"/>
      <c r="H77" s="63">
        <f t="shared" si="0"/>
        <v>0</v>
      </c>
      <c r="I77"/>
      <c r="J77"/>
      <c r="U77"/>
      <c r="AW77"/>
    </row>
    <row r="78" spans="5:49" s="31" customFormat="1" ht="14.25" customHeight="1" x14ac:dyDescent="0.2">
      <c r="E78"/>
      <c r="F78"/>
      <c r="G78"/>
      <c r="H78" s="63">
        <f t="shared" si="0"/>
        <v>0</v>
      </c>
      <c r="I78"/>
      <c r="J78"/>
      <c r="U78"/>
      <c r="AW78"/>
    </row>
    <row r="79" spans="5:49" s="31" customFormat="1" ht="14.25" customHeight="1" x14ac:dyDescent="0.2">
      <c r="E79"/>
      <c r="F79"/>
      <c r="G79"/>
      <c r="H79" s="63">
        <f t="shared" si="0"/>
        <v>0</v>
      </c>
      <c r="I79"/>
      <c r="J79"/>
      <c r="U79"/>
      <c r="AW79"/>
    </row>
    <row r="80" spans="5:49" s="31" customFormat="1" ht="14.25" customHeight="1" x14ac:dyDescent="0.2">
      <c r="E80"/>
      <c r="F80"/>
      <c r="G80"/>
      <c r="H80" s="78"/>
      <c r="I80"/>
      <c r="J80"/>
      <c r="U80"/>
      <c r="AW80"/>
    </row>
    <row r="81" spans="1:49" s="31" customFormat="1" ht="14.25" customHeight="1" x14ac:dyDescent="0.2">
      <c r="E81"/>
      <c r="F81"/>
      <c r="G81"/>
      <c r="H81" s="63">
        <f>COUNTIF($H$50:$H$79,"&gt;=2")</f>
        <v>0</v>
      </c>
      <c r="I81"/>
      <c r="J81"/>
      <c r="U81"/>
      <c r="AW81"/>
    </row>
    <row r="82" spans="1:49" s="31" customFormat="1" ht="14.25" customHeight="1" x14ac:dyDescent="0.2">
      <c r="E82"/>
      <c r="F82"/>
      <c r="G82"/>
      <c r="H82" s="78"/>
      <c r="I82"/>
      <c r="J82"/>
      <c r="U82"/>
      <c r="AW82"/>
    </row>
    <row r="83" spans="1:49" s="31" customFormat="1" ht="14.25" customHeight="1" x14ac:dyDescent="0.2">
      <c r="E83"/>
      <c r="F83"/>
      <c r="G83"/>
      <c r="H83"/>
      <c r="I83"/>
      <c r="J83"/>
      <c r="U83"/>
      <c r="AW83"/>
    </row>
    <row r="84" spans="1:49" s="31" customFormat="1" ht="14.25" customHeight="1" x14ac:dyDescent="0.2">
      <c r="E84"/>
      <c r="F84"/>
      <c r="G84"/>
      <c r="H84"/>
      <c r="I84"/>
      <c r="J84"/>
      <c r="U84"/>
      <c r="AW84"/>
    </row>
    <row r="85" spans="1:49" s="31" customFormat="1" ht="23.25" customHeight="1" x14ac:dyDescent="0.2">
      <c r="E85"/>
      <c r="F85"/>
      <c r="G85"/>
      <c r="H85"/>
      <c r="I85"/>
      <c r="J85"/>
      <c r="U85"/>
      <c r="AW85"/>
    </row>
    <row r="86" spans="1:49" s="31" customFormat="1" ht="23.25" customHeight="1" x14ac:dyDescent="0.2">
      <c r="E86"/>
      <c r="F86"/>
      <c r="G86"/>
      <c r="H86"/>
      <c r="I86"/>
      <c r="J86"/>
      <c r="U86"/>
      <c r="AW86"/>
    </row>
    <row r="87" spans="1:49" s="31" customFormat="1" ht="23.25" customHeight="1" x14ac:dyDescent="0.2">
      <c r="E87"/>
      <c r="F87"/>
      <c r="G87"/>
      <c r="H87"/>
      <c r="I87"/>
      <c r="J87"/>
      <c r="U87"/>
      <c r="AW87"/>
    </row>
    <row r="88" spans="1:49" s="31" customFormat="1" ht="23.25" customHeight="1" x14ac:dyDescent="0.2">
      <c r="E88"/>
      <c r="F88"/>
      <c r="G88"/>
      <c r="H88"/>
      <c r="I88"/>
      <c r="J88"/>
      <c r="U88"/>
      <c r="AW88"/>
    </row>
    <row r="89" spans="1:49" s="31" customFormat="1" ht="23.25" customHeight="1" x14ac:dyDescent="0.2">
      <c r="E89"/>
      <c r="F89"/>
      <c r="G89"/>
      <c r="H89"/>
      <c r="I89"/>
      <c r="J89"/>
      <c r="U89"/>
      <c r="AW89"/>
    </row>
    <row r="90" spans="1:49" s="31" customFormat="1" ht="23.25" customHeight="1" x14ac:dyDescent="0.2">
      <c r="E90"/>
      <c r="F90"/>
      <c r="G90"/>
      <c r="H90"/>
      <c r="I90"/>
      <c r="J90"/>
      <c r="U90"/>
      <c r="AW90"/>
    </row>
    <row r="91" spans="1:49" s="31" customFormat="1" ht="23.25" customHeight="1" x14ac:dyDescent="0.2">
      <c r="E91"/>
      <c r="F91"/>
      <c r="G91"/>
      <c r="H91"/>
      <c r="I91"/>
      <c r="J91"/>
      <c r="K91"/>
      <c r="U91"/>
      <c r="AW91"/>
    </row>
    <row r="92" spans="1:49" s="31" customFormat="1" ht="23.25" customHeight="1" x14ac:dyDescent="0.2">
      <c r="E92"/>
      <c r="F92"/>
      <c r="G92"/>
      <c r="H92"/>
      <c r="I92"/>
      <c r="J92"/>
      <c r="K92"/>
      <c r="U92"/>
      <c r="AW92"/>
    </row>
    <row r="93" spans="1:49" s="31" customFormat="1" ht="23.25" customHeight="1" x14ac:dyDescent="0.2">
      <c r="E93"/>
      <c r="F93"/>
      <c r="G93"/>
      <c r="H93"/>
      <c r="I93"/>
      <c r="J93"/>
      <c r="K93"/>
      <c r="U93"/>
      <c r="AW93"/>
    </row>
    <row r="94" spans="1:49" s="31" customFormat="1" ht="23.25" customHeight="1" x14ac:dyDescent="0.2">
      <c r="E94"/>
      <c r="F94"/>
      <c r="G94"/>
      <c r="H94"/>
      <c r="I94"/>
      <c r="J94"/>
      <c r="K94"/>
      <c r="U94"/>
      <c r="AW94"/>
    </row>
    <row r="95" spans="1:49" s="31" customFormat="1" ht="23.25" customHeight="1" x14ac:dyDescent="0.2">
      <c r="E95"/>
      <c r="F95"/>
      <c r="G95"/>
      <c r="H95"/>
      <c r="I95"/>
      <c r="J95"/>
      <c r="K95"/>
      <c r="L95"/>
      <c r="M95"/>
      <c r="N95"/>
      <c r="O95"/>
      <c r="P95"/>
      <c r="Q95"/>
      <c r="U95"/>
      <c r="AW95"/>
    </row>
    <row r="96" spans="1:49" ht="23.25" customHeight="1" x14ac:dyDescent="0.2">
      <c r="A96" s="31"/>
      <c r="B96" s="31"/>
      <c r="C96" s="31"/>
      <c r="D96" s="31"/>
    </row>
    <row r="97" spans="1:9" ht="23.25" customHeight="1" x14ac:dyDescent="0.2">
      <c r="A97" s="31"/>
      <c r="B97" s="31"/>
      <c r="C97" s="31"/>
      <c r="D97" s="31"/>
    </row>
    <row r="98" spans="1:9" ht="23.2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</row>
    <row r="99" spans="1:9" ht="23.2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</row>
  </sheetData>
  <sheetProtection algorithmName="SHA-512" hashValue="Y+aUvq1ucVZTc3PQEoqcc7PUB4EgKo2WEtPX9mMNLKwYwymIK8MJxar12iLkJymn8tZQHoKRTwdQMOO0s+Qg4Q==" saltValue="JgzjNuruGEzg5pTofPt42g==" spinCount="100000" sheet="1" objects="1" scenarios="1"/>
  <protectedRanges>
    <protectedRange sqref="B39:I44" name="範囲5"/>
    <protectedRange sqref="I3:O3 L1:R2 R4:R45 L4:Q44" name="範囲4"/>
    <protectedRange sqref="I9:I38" name="範囲3"/>
    <protectedRange sqref="C9:F38" name="範囲2"/>
    <protectedRange sqref="D6:E6" name="範囲1_2_3_4_1"/>
  </protectedRanges>
  <mergeCells count="12">
    <mergeCell ref="I7:I8"/>
    <mergeCell ref="K10:K17"/>
    <mergeCell ref="C7:D7"/>
    <mergeCell ref="G7:H7"/>
    <mergeCell ref="B7:B8"/>
    <mergeCell ref="E7:E8"/>
    <mergeCell ref="F7:F8"/>
    <mergeCell ref="B1:I1"/>
    <mergeCell ref="B4:I4"/>
    <mergeCell ref="B6:C6"/>
    <mergeCell ref="D6:E6"/>
    <mergeCell ref="F6:I6"/>
  </mergeCells>
  <phoneticPr fontId="41"/>
  <conditionalFormatting sqref="H9:H38">
    <cfRule type="expression" dxfId="0" priority="1">
      <formula>COUNTIF($H$9:$H$38,H9)&gt;1</formula>
    </cfRule>
  </conditionalFormatting>
  <dataValidations count="4">
    <dataValidation allowBlank="1" showInputMessage="1" showErrorMessage="1" sqref="D6 M11 B9:B38 E9:E38 F9:F38 C39:D44 C9:D38" xr:uid="{00000000-0002-0000-0200-000000000000}"/>
    <dataValidation allowBlank="1" promptTitle="入力は" prompt="姓のみを入力してください" sqref="E39:E44" xr:uid="{00000000-0002-0000-0200-000001000000}"/>
    <dataValidation type="list" allowBlank="1" showInputMessage="1" showErrorMessage="1" sqref="G9:G38" xr:uid="{00000000-0002-0000-0200-000002000000}">
      <formula1>種目S</formula1>
    </dataValidation>
    <dataValidation type="list" allowBlank="1" showInputMessage="1" showErrorMessage="1" sqref="H9:H38" xr:uid="{00000000-0002-0000-0200-000003000000}">
      <formula1>INDIRECT($G9)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50"/>
  </sheetPr>
  <dimension ref="B1:AM36"/>
  <sheetViews>
    <sheetView showGridLines="0" workbookViewId="0">
      <selection activeCell="D31" sqref="D31:G31"/>
    </sheetView>
  </sheetViews>
  <sheetFormatPr defaultColWidth="9" defaultRowHeight="22.5" customHeight="1" x14ac:dyDescent="0.2"/>
  <cols>
    <col min="1" max="1" width="3.21875" customWidth="1"/>
    <col min="2" max="2" width="4.77734375" customWidth="1"/>
    <col min="3" max="3" width="22.109375" customWidth="1"/>
    <col min="4" max="4" width="16.21875" customWidth="1"/>
    <col min="5" max="5" width="10.6640625" customWidth="1"/>
    <col min="6" max="6" width="16.21875" customWidth="1"/>
    <col min="7" max="7" width="10.6640625" customWidth="1"/>
    <col min="8" max="8" width="3" customWidth="1"/>
    <col min="9" max="9" width="7.77734375" customWidth="1"/>
    <col min="10" max="11" width="10.21875" customWidth="1"/>
    <col min="12" max="12" width="10.6640625" customWidth="1"/>
  </cols>
  <sheetData>
    <row r="1" spans="2:39" ht="22.5" customHeight="1" x14ac:dyDescent="0.2">
      <c r="B1" s="102" t="s">
        <v>0</v>
      </c>
      <c r="C1" s="102"/>
      <c r="D1" s="102"/>
      <c r="E1" s="102"/>
      <c r="F1" s="102"/>
      <c r="G1" s="102"/>
      <c r="H1" s="2"/>
      <c r="I1" s="2"/>
      <c r="J1" s="2"/>
      <c r="K1" s="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2:39" ht="15" customHeight="1" x14ac:dyDescent="0.2">
      <c r="B2" s="1"/>
      <c r="C2" s="1"/>
      <c r="D2" s="1"/>
      <c r="E2" s="1"/>
      <c r="F2" s="1"/>
      <c r="G2" s="1"/>
      <c r="H2" s="3"/>
      <c r="I2" s="3"/>
      <c r="J2" s="3"/>
      <c r="K2" s="3"/>
      <c r="L2" s="3"/>
    </row>
    <row r="3" spans="2:39" ht="22.5" customHeight="1" x14ac:dyDescent="0.2">
      <c r="B3" s="4"/>
      <c r="C3" s="4"/>
      <c r="D3" s="123" t="s">
        <v>116</v>
      </c>
      <c r="E3" s="124"/>
      <c r="F3" s="4"/>
      <c r="G3" s="5"/>
      <c r="I3" s="32"/>
      <c r="J3" s="32"/>
    </row>
    <row r="4" spans="2:39" ht="22.5" customHeight="1" x14ac:dyDescent="0.2">
      <c r="B4" s="4"/>
      <c r="C4" s="4"/>
      <c r="D4" s="4"/>
      <c r="E4" s="4"/>
      <c r="F4" s="4"/>
      <c r="G4" s="4"/>
    </row>
    <row r="5" spans="2:39" ht="22.5" customHeight="1" x14ac:dyDescent="0.2">
      <c r="B5" s="104" t="s">
        <v>22</v>
      </c>
      <c r="C5" s="125"/>
      <c r="D5" s="121" t="str">
        <f>IF(小・中学男子!$D$6="","",小・中学男子!$D$6)</f>
        <v/>
      </c>
      <c r="E5" s="122"/>
      <c r="F5" s="126" t="s">
        <v>23</v>
      </c>
      <c r="G5" s="127"/>
      <c r="I5" s="33"/>
      <c r="J5" s="34" t="s">
        <v>117</v>
      </c>
    </row>
    <row r="6" spans="2:39" ht="28.5" customHeight="1" x14ac:dyDescent="0.2">
      <c r="B6" s="128" t="s">
        <v>118</v>
      </c>
      <c r="C6" s="129"/>
      <c r="D6" s="130"/>
      <c r="E6" s="131"/>
      <c r="F6" s="131"/>
      <c r="G6" s="132"/>
      <c r="I6" s="35"/>
      <c r="J6" s="34" t="s">
        <v>119</v>
      </c>
    </row>
    <row r="7" spans="2:39" ht="28.5" customHeight="1" x14ac:dyDescent="0.2">
      <c r="B7" s="129" t="s">
        <v>120</v>
      </c>
      <c r="C7" s="133"/>
      <c r="D7" s="134"/>
      <c r="E7" s="135"/>
      <c r="F7" s="135"/>
      <c r="G7" s="136"/>
      <c r="H7" s="6"/>
      <c r="I7" s="9"/>
      <c r="J7" s="9"/>
      <c r="K7" s="9"/>
    </row>
    <row r="8" spans="2:39" ht="28.5" hidden="1" customHeight="1" x14ac:dyDescent="0.2">
      <c r="B8" s="129" t="s">
        <v>121</v>
      </c>
      <c r="C8" s="133"/>
      <c r="D8" s="7" t="s">
        <v>122</v>
      </c>
      <c r="E8" s="137"/>
      <c r="F8" s="138"/>
      <c r="G8" s="8" t="s">
        <v>123</v>
      </c>
      <c r="H8" s="9"/>
      <c r="I8" s="9"/>
      <c r="J8" s="9"/>
    </row>
    <row r="9" spans="2:39" ht="28.5" hidden="1" customHeight="1" x14ac:dyDescent="0.2">
      <c r="B9" s="129" t="s">
        <v>124</v>
      </c>
      <c r="C9" s="139"/>
      <c r="D9" s="140" t="str">
        <f>IF(D30="","",D31+E8*200)</f>
        <v/>
      </c>
      <c r="E9" s="141"/>
      <c r="F9" s="141"/>
      <c r="G9" s="142"/>
    </row>
    <row r="10" spans="2:39" ht="22.5" customHeight="1" x14ac:dyDescent="0.2">
      <c r="B10" s="4"/>
      <c r="C10" s="4"/>
      <c r="D10" s="4"/>
      <c r="E10" s="4"/>
      <c r="F10" s="4"/>
      <c r="G10" s="4"/>
    </row>
    <row r="11" spans="2:39" ht="22.5" customHeight="1" x14ac:dyDescent="0.2">
      <c r="B11" s="143" t="s">
        <v>125</v>
      </c>
      <c r="C11" s="144"/>
      <c r="D11" s="145" t="s">
        <v>126</v>
      </c>
      <c r="E11" s="145"/>
      <c r="F11" s="146" t="s">
        <v>127</v>
      </c>
      <c r="G11" s="147"/>
    </row>
    <row r="12" spans="2:39" ht="22.5" customHeight="1" x14ac:dyDescent="0.2">
      <c r="B12" s="149" t="s">
        <v>107</v>
      </c>
      <c r="C12" s="10" t="s">
        <v>128</v>
      </c>
      <c r="D12" s="11"/>
      <c r="E12" s="12"/>
      <c r="F12" s="13" t="str">
        <f>IF(COUNTIF(小学女子!$G$9:$G$38,"小６以下Ｄ")=0,"",COUNTIF(小学女子!$G$9:$G$38,"小６以下Ｄ")/2)</f>
        <v/>
      </c>
      <c r="G12" s="14" t="s">
        <v>129</v>
      </c>
    </row>
    <row r="13" spans="2:39" ht="22.5" customHeight="1" x14ac:dyDescent="0.2">
      <c r="B13" s="150"/>
      <c r="C13" s="15" t="s">
        <v>130</v>
      </c>
      <c r="D13" s="16"/>
      <c r="E13" s="17"/>
      <c r="F13" s="13" t="str">
        <f>IF(COUNTIF(小学女子!$G$9:$G$38,"小５以下Ｄ")=0,"",COUNTIF(小学女子!$G$9:$G$38,"小５以下Ｄ")/2)</f>
        <v/>
      </c>
      <c r="G13" s="18" t="s">
        <v>129</v>
      </c>
      <c r="K13" s="36"/>
    </row>
    <row r="14" spans="2:39" ht="22.5" customHeight="1" x14ac:dyDescent="0.2">
      <c r="B14" s="150"/>
      <c r="C14" s="15" t="s">
        <v>131</v>
      </c>
      <c r="D14" s="16"/>
      <c r="E14" s="17"/>
      <c r="F14" s="13" t="str">
        <f>IF(COUNTIF(小学女子!$G$9:$G$38,"小４以下Ｄ")=0,"",COUNTIF(小学女子!$G$9:$G$38,"小４以下Ｄ")/2)</f>
        <v/>
      </c>
      <c r="G14" s="18" t="s">
        <v>129</v>
      </c>
    </row>
    <row r="15" spans="2:39" ht="22.5" customHeight="1" x14ac:dyDescent="0.2">
      <c r="B15" s="150"/>
      <c r="C15" s="15" t="s">
        <v>132</v>
      </c>
      <c r="D15" s="16"/>
      <c r="E15" s="17"/>
      <c r="F15" s="13" t="str">
        <f>IF(COUNTIF(小学女子!$G$9:$G$38,"小３以下Ｄ")=0,"",COUNTIF(小学女子!$G$9:$G$38,"小３以下Ｄ")/2)</f>
        <v/>
      </c>
      <c r="G15" s="18" t="s">
        <v>129</v>
      </c>
    </row>
    <row r="16" spans="2:39" ht="22.5" customHeight="1" x14ac:dyDescent="0.2">
      <c r="B16" s="150"/>
      <c r="C16" s="15" t="s">
        <v>133</v>
      </c>
      <c r="D16" s="16"/>
      <c r="E16" s="17"/>
      <c r="F16" s="13" t="str">
        <f>IF(COUNTIF(小学女子!$G$9:$G$38,"小２以下Ｄ")=0,"",COUNTIF(小学女子!$G$9:$G$38,"小２以下Ｄ")/2)</f>
        <v/>
      </c>
      <c r="G16" s="18" t="s">
        <v>129</v>
      </c>
    </row>
    <row r="17" spans="2:12" ht="22.5" customHeight="1" x14ac:dyDescent="0.2">
      <c r="B17" s="150"/>
      <c r="C17" s="19" t="s">
        <v>134</v>
      </c>
      <c r="D17" s="16"/>
      <c r="E17" s="17"/>
      <c r="F17" s="13" t="str">
        <f>IF(COUNTIF(小学女子!$G$9:$G$38,"小１以下Ｄ")=0,"",COUNTIF(小学女子!$G$9:$G$38,"小１以下Ｄ")/2)</f>
        <v/>
      </c>
      <c r="G17" s="18" t="s">
        <v>129</v>
      </c>
    </row>
    <row r="18" spans="2:12" ht="22.5" customHeight="1" x14ac:dyDescent="0.2">
      <c r="B18" s="150"/>
      <c r="C18" s="10"/>
      <c r="D18" s="16"/>
      <c r="E18" s="17"/>
      <c r="F18" s="20"/>
      <c r="G18" s="21"/>
    </row>
    <row r="19" spans="2:12" ht="22.5" customHeight="1" x14ac:dyDescent="0.2">
      <c r="B19" s="150"/>
      <c r="C19" s="15"/>
      <c r="D19" s="16"/>
      <c r="E19" s="17"/>
      <c r="F19" s="20"/>
      <c r="G19" s="21"/>
    </row>
    <row r="20" spans="2:12" ht="22.5" customHeight="1" x14ac:dyDescent="0.2">
      <c r="B20" s="151"/>
      <c r="C20" s="19"/>
      <c r="D20" s="22"/>
      <c r="E20" s="23"/>
      <c r="F20" s="24"/>
      <c r="G20" s="21"/>
    </row>
    <row r="21" spans="2:12" ht="22.5" customHeight="1" x14ac:dyDescent="0.2">
      <c r="B21" s="149" t="s">
        <v>31</v>
      </c>
      <c r="C21" s="10" t="s">
        <v>135</v>
      </c>
      <c r="D21" s="25" t="str">
        <f>IF(COUNTIF(小・中学男子!$G$9:$G$38,"小６以下Ｓ")=0,"",COUNTIF(小・中学男子!$G$9:$G$38,"小６以下Ｓ"))</f>
        <v/>
      </c>
      <c r="E21" s="14" t="s">
        <v>136</v>
      </c>
      <c r="F21" s="11"/>
      <c r="G21" s="12"/>
    </row>
    <row r="22" spans="2:12" ht="22.5" customHeight="1" x14ac:dyDescent="0.2">
      <c r="B22" s="150"/>
      <c r="C22" s="15" t="s">
        <v>137</v>
      </c>
      <c r="D22" s="13" t="str">
        <f>IF(COUNTIF(小・中学男子!$G$9:$G$38,"小５以下Ｓ")=0,"",COUNTIF(小・中学男子!$G$9:$G$38,"小５以下Ｓ"))</f>
        <v/>
      </c>
      <c r="E22" s="18" t="s">
        <v>136</v>
      </c>
      <c r="F22" s="16"/>
      <c r="G22" s="17"/>
    </row>
    <row r="23" spans="2:12" ht="22.5" customHeight="1" x14ac:dyDescent="0.2">
      <c r="B23" s="150"/>
      <c r="C23" s="15" t="s">
        <v>138</v>
      </c>
      <c r="D23" s="13" t="str">
        <f>IF(COUNTIF(小・中学男子!$G$9:$G$38,"小４以下Ｓ")=0,"",COUNTIF(小・中学男子!$G$9:$G$38,"小４以下Ｓ"))</f>
        <v/>
      </c>
      <c r="E23" s="18" t="s">
        <v>136</v>
      </c>
      <c r="F23" s="16"/>
      <c r="G23" s="17"/>
    </row>
    <row r="24" spans="2:12" ht="22.5" customHeight="1" x14ac:dyDescent="0.2">
      <c r="B24" s="150"/>
      <c r="C24" s="15" t="s">
        <v>139</v>
      </c>
      <c r="D24" s="13" t="str">
        <f>IF(COUNTIF(小・中学男子!$G$9:$G$38,"小３以下Ｓ")=0,"",COUNTIF(小・中学男子!$G$9:$G$38,"小３以下Ｓ"))</f>
        <v/>
      </c>
      <c r="E24" s="18" t="s">
        <v>136</v>
      </c>
      <c r="F24" s="16"/>
      <c r="G24" s="17"/>
    </row>
    <row r="25" spans="2:12" ht="22.5" customHeight="1" x14ac:dyDescent="0.2">
      <c r="B25" s="150"/>
      <c r="C25" s="15" t="s">
        <v>140</v>
      </c>
      <c r="D25" s="13" t="str">
        <f>IF(COUNTIF(小・中学男子!$G$9:$G$38,"小２以下Ｓ")=0,"",COUNTIF(小・中学男子!$G$9:$G$38,"小２以下Ｓ"))</f>
        <v/>
      </c>
      <c r="E25" s="18" t="s">
        <v>136</v>
      </c>
      <c r="F25" s="16"/>
      <c r="G25" s="17"/>
    </row>
    <row r="26" spans="2:12" ht="22.5" customHeight="1" x14ac:dyDescent="0.2">
      <c r="B26" s="150"/>
      <c r="C26" s="19" t="s">
        <v>134</v>
      </c>
      <c r="D26" s="26" t="str">
        <f>IF(COUNTIF(小・中学男子!$G$9:$G$38,"小１以下Ｓ")=0,"",COUNTIF(小・中学男子!$G$9:$G$38,"小１以下Ｓ"))</f>
        <v/>
      </c>
      <c r="E26" s="27" t="s">
        <v>136</v>
      </c>
      <c r="F26" s="16"/>
      <c r="G26" s="17"/>
    </row>
    <row r="27" spans="2:12" ht="22.5" customHeight="1" x14ac:dyDescent="0.2">
      <c r="B27" s="150"/>
      <c r="C27" s="10" t="s">
        <v>141</v>
      </c>
      <c r="D27" s="28" t="str">
        <f>IF(COUNTIF(小・中学男子!$G$9:$G$38,"中３以下S")=0,"",COUNTIF(小・中学男子!$G$9:$G$38,"中３以下S"))</f>
        <v/>
      </c>
      <c r="E27" s="18" t="s">
        <v>136</v>
      </c>
      <c r="F27" s="28" t="str">
        <f>IF(COUNTIF(中学女子!$G$9:$G$38,"中３以下S")=0,"",COUNTIF(中学女子!$G$9:$G$38,"中３以下S"))</f>
        <v/>
      </c>
      <c r="G27" s="14" t="s">
        <v>136</v>
      </c>
    </row>
    <row r="28" spans="2:12" ht="22.5" customHeight="1" x14ac:dyDescent="0.2">
      <c r="B28" s="150"/>
      <c r="C28" s="15" t="s">
        <v>140</v>
      </c>
      <c r="D28" s="26" t="str">
        <f>IF(COUNTIF(小・中学男子!$G$9:$G$38,"中２以下S")=0,"",COUNTIF(小・中学男子!$G$9:$G$38,"中２以下S"))</f>
        <v/>
      </c>
      <c r="E28" s="18" t="s">
        <v>136</v>
      </c>
      <c r="F28" s="13" t="str">
        <f>IF(COUNTIF(中学女子!$G$9:$G$38,"中２以下S")=0,"",COUNTIF(中学女子!$G$9:$G$38,"中２以下S"))</f>
        <v/>
      </c>
      <c r="G28" s="18" t="s">
        <v>136</v>
      </c>
    </row>
    <row r="29" spans="2:12" ht="22.5" customHeight="1" x14ac:dyDescent="0.2">
      <c r="B29" s="151"/>
      <c r="C29" s="19" t="s">
        <v>142</v>
      </c>
      <c r="D29" s="26" t="str">
        <f>IF(COUNTIF(小・中学男子!$G$9:$G$38,"中１S")=0,"",COUNTIF(小・中学男子!$G$9:$G$38,"中１S"))</f>
        <v/>
      </c>
      <c r="E29" s="18" t="s">
        <v>136</v>
      </c>
      <c r="F29" s="29" t="str">
        <f>IF(COUNTIF(中学女子!$G$9:$G$38,"中１S")=0,"",COUNTIF(中学女子!$G$9:$G$38,"中１S"))</f>
        <v/>
      </c>
      <c r="G29" s="27" t="s">
        <v>136</v>
      </c>
    </row>
    <row r="30" spans="2:12" ht="22.5" customHeight="1" x14ac:dyDescent="0.2">
      <c r="B30" s="143" t="s">
        <v>143</v>
      </c>
      <c r="C30" s="152"/>
      <c r="D30" s="153" t="str">
        <f>IF(SUM(D12:D20,F12:F20)*2+SUM(D21:D29,F21:F29)=0,"",SUM(D12:D20,F12:F20)*2+SUM(D21:D29,F21:F29))</f>
        <v/>
      </c>
      <c r="E30" s="154"/>
      <c r="F30" s="154"/>
      <c r="G30" s="155"/>
    </row>
    <row r="31" spans="2:12" ht="27" customHeight="1" x14ac:dyDescent="0.2">
      <c r="B31" s="143" t="s">
        <v>144</v>
      </c>
      <c r="C31" s="152"/>
      <c r="D31" s="156" t="str">
        <f>IF(D30="","",D30*500)</f>
        <v/>
      </c>
      <c r="E31" s="157"/>
      <c r="F31" s="157"/>
      <c r="G31" s="158"/>
    </row>
    <row r="32" spans="2:12" ht="35.25" customHeight="1" x14ac:dyDescent="0.2">
      <c r="B32" s="159"/>
      <c r="C32" s="159"/>
      <c r="D32" s="159"/>
      <c r="E32" s="159"/>
      <c r="F32" s="159"/>
      <c r="G32" s="159"/>
      <c r="H32" s="30"/>
      <c r="I32" s="30"/>
      <c r="J32" s="30"/>
      <c r="K32" s="30"/>
      <c r="L32" s="30"/>
    </row>
    <row r="33" spans="2:12" ht="29.25" customHeight="1" x14ac:dyDescent="0.2">
      <c r="B33" s="148"/>
      <c r="C33" s="148"/>
      <c r="D33" s="148"/>
      <c r="E33" s="148"/>
      <c r="F33" s="148"/>
      <c r="G33" s="148"/>
      <c r="H33" s="30"/>
      <c r="I33" s="30"/>
      <c r="J33" s="30"/>
      <c r="K33" s="30"/>
      <c r="L33" s="30"/>
    </row>
    <row r="34" spans="2:12" ht="22.5" customHeight="1" x14ac:dyDescent="0.2">
      <c r="B34" s="148"/>
      <c r="C34" s="148"/>
      <c r="D34" s="148"/>
      <c r="E34" s="148"/>
      <c r="F34" s="148"/>
      <c r="G34" s="148"/>
      <c r="H34" s="30"/>
      <c r="I34" s="30"/>
      <c r="J34" s="30"/>
      <c r="K34" s="30"/>
      <c r="L34" s="30"/>
    </row>
    <row r="35" spans="2:12" ht="28.5" customHeight="1" x14ac:dyDescent="0.2">
      <c r="B35" s="148"/>
      <c r="C35" s="148"/>
      <c r="D35" s="148"/>
      <c r="E35" s="148"/>
      <c r="F35" s="148"/>
      <c r="G35" s="148"/>
      <c r="H35" s="30"/>
      <c r="I35" s="30"/>
      <c r="J35" s="30"/>
    </row>
    <row r="36" spans="2:12" ht="22.5" customHeight="1" x14ac:dyDescent="0.2">
      <c r="B36" s="148"/>
      <c r="C36" s="148"/>
      <c r="D36" s="148"/>
      <c r="E36" s="148"/>
      <c r="F36" s="148"/>
      <c r="G36" s="148"/>
    </row>
  </sheetData>
  <sheetProtection algorithmName="SHA-512" hashValue="ZGiNonJwa9PepVCqKF4939hDo1nUKaTkXangwWqtWfcd+FjWoTffCMCiEcHgBRnQkDoNZJ7T2F6oSE2SPaZUtQ==" saltValue="DPGzzXaz/uivRLZOdOCKUA==" spinCount="100000" sheet="1" objects="1" scenarios="1"/>
  <protectedRanges>
    <protectedRange sqref="D6:G7" name="範囲1_5"/>
    <protectedRange sqref="E8:G8" name="範囲2"/>
    <protectedRange sqref="I1:Q31" name="範囲3"/>
    <protectedRange sqref="A32:XFD72" name="範囲4"/>
    <protectedRange sqref="D5:E5" name="範囲1_2_3_4"/>
  </protectedRanges>
  <mergeCells count="28">
    <mergeCell ref="B33:G33"/>
    <mergeCell ref="B34:G34"/>
    <mergeCell ref="B35:G35"/>
    <mergeCell ref="B36:G36"/>
    <mergeCell ref="B12:B20"/>
    <mergeCell ref="B21:B29"/>
    <mergeCell ref="B30:C30"/>
    <mergeCell ref="D30:G30"/>
    <mergeCell ref="B31:C31"/>
    <mergeCell ref="D31:G31"/>
    <mergeCell ref="B32:C32"/>
    <mergeCell ref="D32:G32"/>
    <mergeCell ref="B9:C9"/>
    <mergeCell ref="D9:G9"/>
    <mergeCell ref="B11:C11"/>
    <mergeCell ref="D11:E11"/>
    <mergeCell ref="F11:G11"/>
    <mergeCell ref="B6:C6"/>
    <mergeCell ref="D6:G6"/>
    <mergeCell ref="B7:C7"/>
    <mergeCell ref="D7:G7"/>
    <mergeCell ref="B8:C8"/>
    <mergeCell ref="E8:F8"/>
    <mergeCell ref="B1:G1"/>
    <mergeCell ref="D3:E3"/>
    <mergeCell ref="B5:C5"/>
    <mergeCell ref="D5:E5"/>
    <mergeCell ref="F5:G5"/>
  </mergeCells>
  <phoneticPr fontId="41"/>
  <dataValidations count="1">
    <dataValidation allowBlank="1" showInputMessage="1" showErrorMessage="1" sqref="E7:G7 D5:D7" xr:uid="{00000000-0002-0000-0300-000000000000}"/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46</vt:i4>
      </vt:variant>
    </vt:vector>
  </HeadingPairs>
  <TitlesOfParts>
    <vt:vector size="50" baseType="lpstr">
      <vt:lpstr>小・中学男子</vt:lpstr>
      <vt:lpstr>小学女子</vt:lpstr>
      <vt:lpstr>中学女子</vt:lpstr>
      <vt:lpstr>総括表</vt:lpstr>
      <vt:lpstr>小・中学男子!Print_Area</vt:lpstr>
      <vt:lpstr>小学女子!Print_Area</vt:lpstr>
      <vt:lpstr>総括表!Print_Area</vt:lpstr>
      <vt:lpstr>中学女子!Print_Area</vt:lpstr>
      <vt:lpstr>中学女子!種目3</vt:lpstr>
      <vt:lpstr>種目3</vt:lpstr>
      <vt:lpstr>中学女子!種目D</vt:lpstr>
      <vt:lpstr>種目D</vt:lpstr>
      <vt:lpstr>中学女子!種目S</vt:lpstr>
      <vt:lpstr>種目S</vt:lpstr>
      <vt:lpstr>中学女子!小１以下D</vt:lpstr>
      <vt:lpstr>小１以下D</vt:lpstr>
      <vt:lpstr>中学女子!小１以下S</vt:lpstr>
      <vt:lpstr>小１以下S</vt:lpstr>
      <vt:lpstr>中学女子!小２以下D</vt:lpstr>
      <vt:lpstr>小２以下D</vt:lpstr>
      <vt:lpstr>中学女子!小２以下S</vt:lpstr>
      <vt:lpstr>小２以下S</vt:lpstr>
      <vt:lpstr>中学女子!小３以下Ｄ</vt:lpstr>
      <vt:lpstr>小３以下Ｄ</vt:lpstr>
      <vt:lpstr>中学女子!小３以下Ｓ</vt:lpstr>
      <vt:lpstr>小３以下Ｓ</vt:lpstr>
      <vt:lpstr>中学女子!小４以下Ｄ</vt:lpstr>
      <vt:lpstr>小４以下Ｄ</vt:lpstr>
      <vt:lpstr>中学女子!小４以下Ｓ</vt:lpstr>
      <vt:lpstr>小４以下Ｓ</vt:lpstr>
      <vt:lpstr>中学女子!小５以下Ｄ</vt:lpstr>
      <vt:lpstr>小５以下Ｄ</vt:lpstr>
      <vt:lpstr>中学女子!小５以下Ｓ</vt:lpstr>
      <vt:lpstr>小５以下Ｓ</vt:lpstr>
      <vt:lpstr>中学女子!小６以下Ｄ</vt:lpstr>
      <vt:lpstr>小６以下Ｄ</vt:lpstr>
      <vt:lpstr>中学女子!小６以下S</vt:lpstr>
      <vt:lpstr>小６以下S</vt:lpstr>
      <vt:lpstr>中学女子!中１D</vt:lpstr>
      <vt:lpstr>中１D</vt:lpstr>
      <vt:lpstr>中学女子!中１Ｓ</vt:lpstr>
      <vt:lpstr>中１Ｓ</vt:lpstr>
      <vt:lpstr>中学女子!中２以下D</vt:lpstr>
      <vt:lpstr>中２以下D</vt:lpstr>
      <vt:lpstr>中学女子!中２以下Ｓ</vt:lpstr>
      <vt:lpstr>中２以下Ｓ</vt:lpstr>
      <vt:lpstr>中学女子!中３以下D</vt:lpstr>
      <vt:lpstr>中３以下D</vt:lpstr>
      <vt:lpstr>中学女子!中３以下S</vt:lpstr>
      <vt:lpstr>中３以下S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2020-03-16T06:51:00Z</cp:lastPrinted>
  <dcterms:created xsi:type="dcterms:W3CDTF">2019-11-05T22:58:00Z</dcterms:created>
  <dcterms:modified xsi:type="dcterms:W3CDTF">2024-08-17T12:42:50Z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1041-11.2.0.10176</vt:lpwstr>
  </property>
</Properties>
</file>