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851\濱田Office\001-大会データ\019-競技別交歓大会\R7\"/>
    </mc:Choice>
  </mc:AlternateContent>
  <xr:revisionPtr revIDLastSave="0" documentId="13_ncr:1_{1B4B7187-A354-4E48-BD91-B650BF3351BD}" xr6:coauthVersionLast="47" xr6:coauthVersionMax="47" xr10:uidLastSave="{00000000-0000-0000-0000-000000000000}"/>
  <workbookProtection workbookAlgorithmName="SHA-512" workbookHashValue="3G1paQPlK3fNXPhvghTspJXCW+FGylBjSpjzldoY2SN+WsNa7y6i7AOYH2eT9uJbP++r8v3mEJv4rlPjWG7c8g==" workbookSaltValue="NOmJTbBm1AXA86oOrbNwDA==" workbookSpinCount="100000" lockStructure="1"/>
  <bookViews>
    <workbookView xWindow="-120" yWindow="-120" windowWidth="29040" windowHeight="15720" xr2:uid="{00000000-000D-0000-FFFF-FFFF00000000}"/>
  </bookViews>
  <sheets>
    <sheet name="高学年女子" sheetId="5" r:id="rId1"/>
    <sheet name="低学年女子" sheetId="6" r:id="rId2"/>
    <sheet name="高学年男子" sheetId="3" r:id="rId3"/>
    <sheet name="低学年男子" sheetId="4" r:id="rId4"/>
    <sheet name="中学男女" sheetId="7" r:id="rId5"/>
    <sheet name="集計表" sheetId="2" r:id="rId6"/>
  </sheets>
  <definedNames>
    <definedName name="_xlnm.Print_Area" localSheetId="0">高学年女子!$A$1:$K$37</definedName>
    <definedName name="_xlnm.Print_Area" localSheetId="2">高学年男子!$A$1:$K$37</definedName>
    <definedName name="_xlnm.Print_Area" localSheetId="5">集計表!$A$1:$G$18</definedName>
    <definedName name="_xlnm.Print_Area" localSheetId="4">中学男女!$A$1:$L$37</definedName>
    <definedName name="_xlnm.Print_Area" localSheetId="1">低学年女子!$A$1:$K$36</definedName>
    <definedName name="_xlnm.Print_Area" localSheetId="3">低学年男子!$A$1:$K$37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3" l="1"/>
  <c r="K6" i="4"/>
  <c r="J6" i="4"/>
  <c r="I6" i="4"/>
  <c r="H6" i="4"/>
  <c r="J25" i="6"/>
  <c r="H25" i="6"/>
  <c r="G25" i="6"/>
  <c r="E25" i="7"/>
  <c r="G25" i="4"/>
  <c r="G25" i="3"/>
  <c r="H25" i="7"/>
  <c r="F25" i="7"/>
  <c r="C25" i="7"/>
  <c r="A29" i="7"/>
  <c r="J25" i="4"/>
  <c r="H25" i="4"/>
  <c r="A29" i="4"/>
  <c r="J25" i="3"/>
  <c r="H25" i="3"/>
  <c r="J6" i="7"/>
  <c r="C6" i="7"/>
  <c r="C7" i="7"/>
  <c r="D7" i="7"/>
  <c r="C8" i="7"/>
  <c r="J8" i="7"/>
  <c r="F6" i="4"/>
  <c r="E6" i="4"/>
  <c r="D6" i="4"/>
  <c r="C6" i="4"/>
  <c r="C7" i="4"/>
  <c r="D7" i="4"/>
  <c r="C8" i="4"/>
  <c r="H8" i="4"/>
  <c r="C5" i="4"/>
  <c r="F5" i="4"/>
  <c r="J5" i="4"/>
  <c r="K5" i="4"/>
  <c r="H8" i="3"/>
  <c r="C8" i="3"/>
  <c r="D7" i="3"/>
  <c r="C7" i="3"/>
  <c r="K6" i="3"/>
  <c r="J6" i="3"/>
  <c r="I6" i="3"/>
  <c r="H6" i="3"/>
  <c r="F6" i="3"/>
  <c r="E6" i="3"/>
  <c r="D6" i="3"/>
  <c r="C6" i="3"/>
  <c r="K5" i="3"/>
  <c r="J5" i="3"/>
  <c r="F5" i="3"/>
  <c r="C5" i="3"/>
  <c r="K6" i="6"/>
  <c r="J6" i="6"/>
  <c r="I6" i="6"/>
  <c r="H6" i="6"/>
  <c r="C5" i="6"/>
  <c r="F6" i="6"/>
  <c r="E6" i="6"/>
  <c r="D6" i="6"/>
  <c r="C6" i="6"/>
  <c r="C7" i="6"/>
  <c r="D7" i="6"/>
  <c r="C8" i="6"/>
  <c r="H8" i="6"/>
  <c r="A29" i="3"/>
  <c r="A1" i="2"/>
  <c r="A1" i="7"/>
  <c r="A1" i="4"/>
  <c r="A1" i="3"/>
  <c r="A1" i="6"/>
  <c r="G52" i="4" l="1"/>
  <c r="G53" i="4"/>
  <c r="G54" i="4"/>
  <c r="G55" i="4"/>
  <c r="G56" i="4"/>
  <c r="G57" i="4"/>
  <c r="G58" i="4"/>
  <c r="G51" i="4"/>
  <c r="K5" i="7"/>
  <c r="K51" i="5"/>
  <c r="K5" i="6"/>
  <c r="J5" i="6"/>
  <c r="C51" i="5" l="1"/>
  <c r="C52" i="4"/>
  <c r="C53" i="4"/>
  <c r="C54" i="4"/>
  <c r="C55" i="4"/>
  <c r="C56" i="4"/>
  <c r="C57" i="4"/>
  <c r="C58" i="4"/>
  <c r="C51" i="4"/>
  <c r="C52" i="3"/>
  <c r="C53" i="3"/>
  <c r="C54" i="3"/>
  <c r="C55" i="3"/>
  <c r="C56" i="3"/>
  <c r="C57" i="3"/>
  <c r="C58" i="3"/>
  <c r="C51" i="3"/>
  <c r="F39" i="2"/>
  <c r="G27" i="4"/>
  <c r="G27" i="3"/>
  <c r="H27" i="7"/>
  <c r="K8" i="2" l="1"/>
  <c r="A54" i="6"/>
  <c r="A52" i="5"/>
  <c r="A53" i="5"/>
  <c r="A54" i="5"/>
  <c r="A55" i="5"/>
  <c r="A56" i="5"/>
  <c r="A57" i="5"/>
  <c r="A58" i="5"/>
  <c r="A59" i="5"/>
  <c r="A60" i="5"/>
  <c r="A51" i="5"/>
  <c r="B4" i="2"/>
  <c r="H5" i="7"/>
  <c r="C5" i="7"/>
  <c r="A52" i="7" s="1"/>
  <c r="A54" i="4"/>
  <c r="A54" i="3"/>
  <c r="F5" i="6"/>
  <c r="L60" i="7"/>
  <c r="K60" i="7"/>
  <c r="J60" i="7"/>
  <c r="I60" i="7"/>
  <c r="L59" i="7"/>
  <c r="K59" i="7"/>
  <c r="J59" i="7"/>
  <c r="I59" i="7"/>
  <c r="L58" i="7"/>
  <c r="K58" i="7"/>
  <c r="J58" i="7"/>
  <c r="I58" i="7"/>
  <c r="L57" i="7"/>
  <c r="K57" i="7"/>
  <c r="J57" i="7"/>
  <c r="I57" i="7"/>
  <c r="L56" i="7"/>
  <c r="K56" i="7"/>
  <c r="J56" i="7"/>
  <c r="I56" i="7"/>
  <c r="L55" i="7"/>
  <c r="K55" i="7"/>
  <c r="J55" i="7"/>
  <c r="I55" i="7"/>
  <c r="L54" i="7"/>
  <c r="K54" i="7"/>
  <c r="J54" i="7"/>
  <c r="I54" i="7"/>
  <c r="L53" i="7"/>
  <c r="K53" i="7"/>
  <c r="J53" i="7"/>
  <c r="I53" i="7"/>
  <c r="L52" i="7"/>
  <c r="K52" i="7"/>
  <c r="J52" i="7"/>
  <c r="I52" i="7"/>
  <c r="L51" i="7"/>
  <c r="K51" i="7"/>
  <c r="J51" i="7"/>
  <c r="I51" i="7"/>
  <c r="F58" i="7"/>
  <c r="E58" i="7"/>
  <c r="D58" i="7"/>
  <c r="C58" i="7"/>
  <c r="F57" i="7"/>
  <c r="E57" i="7"/>
  <c r="D57" i="7"/>
  <c r="C57" i="7"/>
  <c r="F56" i="7"/>
  <c r="E56" i="7"/>
  <c r="D56" i="7"/>
  <c r="C56" i="7"/>
  <c r="F55" i="7"/>
  <c r="E55" i="7"/>
  <c r="D55" i="7"/>
  <c r="C55" i="7"/>
  <c r="F54" i="7"/>
  <c r="E54" i="7"/>
  <c r="D54" i="7"/>
  <c r="C54" i="7"/>
  <c r="F53" i="7"/>
  <c r="E53" i="7"/>
  <c r="D53" i="7"/>
  <c r="C53" i="7"/>
  <c r="F52" i="7"/>
  <c r="E52" i="7"/>
  <c r="D52" i="7"/>
  <c r="C52" i="7"/>
  <c r="F51" i="7"/>
  <c r="E51" i="7"/>
  <c r="D51" i="7"/>
  <c r="C51" i="7"/>
  <c r="G60" i="6"/>
  <c r="F60" i="6"/>
  <c r="E60" i="6"/>
  <c r="D60" i="6"/>
  <c r="C60" i="6"/>
  <c r="G59" i="6"/>
  <c r="F59" i="6"/>
  <c r="E59" i="6"/>
  <c r="D59" i="6"/>
  <c r="C59" i="6"/>
  <c r="G58" i="6"/>
  <c r="F58" i="6"/>
  <c r="E58" i="6"/>
  <c r="D58" i="6"/>
  <c r="C58" i="6"/>
  <c r="G57" i="6"/>
  <c r="F57" i="6"/>
  <c r="E57" i="6"/>
  <c r="D57" i="6"/>
  <c r="C57" i="6"/>
  <c r="G56" i="6"/>
  <c r="F56" i="6"/>
  <c r="E56" i="6"/>
  <c r="D56" i="6"/>
  <c r="C56" i="6"/>
  <c r="G55" i="6"/>
  <c r="F55" i="6"/>
  <c r="E55" i="6"/>
  <c r="D55" i="6"/>
  <c r="C55" i="6"/>
  <c r="G54" i="6"/>
  <c r="F54" i="6"/>
  <c r="E54" i="6"/>
  <c r="D54" i="6"/>
  <c r="C54" i="6"/>
  <c r="G53" i="6"/>
  <c r="F53" i="6"/>
  <c r="E53" i="6"/>
  <c r="D53" i="6"/>
  <c r="C53" i="6"/>
  <c r="G52" i="6"/>
  <c r="F52" i="6"/>
  <c r="E52" i="6"/>
  <c r="D52" i="6"/>
  <c r="C52" i="6"/>
  <c r="G51" i="6"/>
  <c r="F51" i="6"/>
  <c r="E51" i="6"/>
  <c r="D51" i="6"/>
  <c r="C51" i="6"/>
  <c r="C52" i="5"/>
  <c r="C53" i="5"/>
  <c r="C54" i="5"/>
  <c r="C55" i="5"/>
  <c r="C56" i="5"/>
  <c r="C57" i="5"/>
  <c r="C58" i="5"/>
  <c r="C59" i="5"/>
  <c r="C60" i="5"/>
  <c r="D59" i="5"/>
  <c r="E59" i="5"/>
  <c r="F59" i="5"/>
  <c r="G59" i="5"/>
  <c r="D60" i="5"/>
  <c r="E60" i="5"/>
  <c r="F60" i="5"/>
  <c r="G60" i="5"/>
  <c r="G58" i="5"/>
  <c r="F58" i="5"/>
  <c r="E58" i="5"/>
  <c r="D58" i="5"/>
  <c r="G57" i="5"/>
  <c r="F57" i="5"/>
  <c r="E57" i="5"/>
  <c r="D57" i="5"/>
  <c r="G56" i="5"/>
  <c r="F56" i="5"/>
  <c r="E56" i="5"/>
  <c r="D56" i="5"/>
  <c r="G55" i="5"/>
  <c r="F55" i="5"/>
  <c r="E55" i="5"/>
  <c r="D55" i="5"/>
  <c r="G54" i="5"/>
  <c r="F54" i="5"/>
  <c r="E54" i="5"/>
  <c r="D54" i="5"/>
  <c r="G53" i="5"/>
  <c r="F53" i="5"/>
  <c r="E53" i="5"/>
  <c r="D53" i="5"/>
  <c r="G52" i="5"/>
  <c r="F52" i="5"/>
  <c r="E52" i="5"/>
  <c r="D52" i="5"/>
  <c r="G51" i="5"/>
  <c r="F51" i="5"/>
  <c r="E51" i="5"/>
  <c r="D51" i="5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E52" i="3"/>
  <c r="E53" i="3"/>
  <c r="E54" i="3"/>
  <c r="E55" i="3"/>
  <c r="E56" i="3"/>
  <c r="E57" i="3"/>
  <c r="E58" i="3"/>
  <c r="E51" i="3"/>
  <c r="F52" i="3"/>
  <c r="F53" i="3"/>
  <c r="F54" i="3"/>
  <c r="F55" i="3"/>
  <c r="F56" i="3"/>
  <c r="F57" i="3"/>
  <c r="F58" i="3"/>
  <c r="F51" i="3"/>
  <c r="G52" i="3"/>
  <c r="G53" i="3"/>
  <c r="G54" i="3"/>
  <c r="G55" i="3"/>
  <c r="G56" i="3"/>
  <c r="G57" i="3"/>
  <c r="G58" i="3"/>
  <c r="G51" i="3"/>
  <c r="D52" i="3"/>
  <c r="D53" i="3"/>
  <c r="D54" i="3"/>
  <c r="D55" i="3"/>
  <c r="D56" i="3"/>
  <c r="D57" i="3"/>
  <c r="D58" i="3"/>
  <c r="D51" i="3"/>
  <c r="I61" i="7" l="1"/>
  <c r="D16" i="2" s="1"/>
  <c r="D36" i="2" s="1"/>
  <c r="C61" i="7"/>
  <c r="H53" i="7"/>
  <c r="H57" i="7"/>
  <c r="H54" i="7"/>
  <c r="H58" i="7"/>
  <c r="H51" i="7"/>
  <c r="H55" i="7"/>
  <c r="H59" i="7"/>
  <c r="H52" i="7"/>
  <c r="H56" i="7"/>
  <c r="H60" i="7"/>
  <c r="A51" i="7"/>
  <c r="A60" i="6"/>
  <c r="A55" i="6"/>
  <c r="A59" i="6"/>
  <c r="A53" i="6"/>
  <c r="A57" i="7"/>
  <c r="A57" i="6"/>
  <c r="A52" i="6"/>
  <c r="A58" i="7"/>
  <c r="A53" i="7"/>
  <c r="A51" i="6"/>
  <c r="A56" i="6"/>
  <c r="G61" i="4"/>
  <c r="C61" i="5"/>
  <c r="A57" i="3"/>
  <c r="A53" i="3"/>
  <c r="A57" i="4"/>
  <c r="A53" i="4"/>
  <c r="A56" i="3"/>
  <c r="A52" i="3"/>
  <c r="A56" i="4"/>
  <c r="A52" i="4"/>
  <c r="A55" i="7"/>
  <c r="A51" i="3"/>
  <c r="A55" i="3"/>
  <c r="A51" i="4"/>
  <c r="A55" i="4"/>
  <c r="A54" i="7"/>
  <c r="A58" i="6"/>
  <c r="A58" i="3"/>
  <c r="A58" i="4"/>
  <c r="A56" i="7"/>
  <c r="G61" i="6"/>
  <c r="C61" i="6"/>
  <c r="M15" i="6" s="1"/>
  <c r="G61" i="5"/>
  <c r="C61" i="4"/>
  <c r="M15" i="4" s="1"/>
  <c r="C61" i="3"/>
  <c r="M15" i="3" s="1"/>
  <c r="G61" i="3"/>
  <c r="D15" i="2" l="1"/>
  <c r="D34" i="2" s="1"/>
  <c r="D14" i="2"/>
  <c r="M18" i="6"/>
  <c r="F11" i="2"/>
  <c r="M15" i="5"/>
  <c r="D10" i="2"/>
  <c r="M18" i="4"/>
  <c r="F9" i="2"/>
  <c r="F7" i="2"/>
  <c r="F13" i="2"/>
  <c r="D8" i="2"/>
  <c r="M18" i="3"/>
  <c r="M18" i="5"/>
  <c r="D12" i="2"/>
  <c r="D13" i="2" l="1"/>
  <c r="D32" i="2" s="1"/>
  <c r="D9" i="2"/>
  <c r="D28" i="2" s="1"/>
  <c r="D11" i="2"/>
  <c r="D30" i="2" s="1"/>
  <c r="D7" i="2"/>
  <c r="D26" i="2" s="1"/>
  <c r="F38" i="2" l="1"/>
  <c r="K9" i="2" l="1"/>
  <c r="D17" i="2"/>
  <c r="K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牧元秀保</author>
  </authors>
  <commentList>
    <comment ref="A5" authorId="0" shapeId="0" xr:uid="{AD09FCB5-65B0-4A59-85EB-2E0A2C737083}">
      <text>
        <r>
          <rPr>
            <b/>
            <sz val="9"/>
            <color indexed="81"/>
            <rFont val="MS P ゴシック"/>
            <family val="3"/>
            <charset val="128"/>
          </rPr>
          <t>牧元秀保: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<sst xmlns="http://schemas.openxmlformats.org/spreadsheetml/2006/main" count="243" uniqueCount="104">
  <si>
    <t>バドミントン競技参加申込集計表</t>
    <rPh sb="6" eb="7">
      <t>セリ</t>
    </rPh>
    <rPh sb="7" eb="8">
      <t>ワザ</t>
    </rPh>
    <rPh sb="8" eb="9">
      <t>サン</t>
    </rPh>
    <rPh sb="9" eb="10">
      <t>カ</t>
    </rPh>
    <rPh sb="10" eb="11">
      <t>サル</t>
    </rPh>
    <rPh sb="11" eb="12">
      <t>コミ</t>
    </rPh>
    <rPh sb="12" eb="14">
      <t>シュウケイ</t>
    </rPh>
    <rPh sb="14" eb="15">
      <t>ヒョウ</t>
    </rPh>
    <phoneticPr fontId="1"/>
  </si>
  <si>
    <t>団名</t>
    <rPh sb="0" eb="1">
      <t>ダン</t>
    </rPh>
    <rPh sb="1" eb="2">
      <t>メイ</t>
    </rPh>
    <phoneticPr fontId="1"/>
  </si>
  <si>
    <t>参加種目</t>
    <rPh sb="0" eb="2">
      <t>サンカ</t>
    </rPh>
    <rPh sb="2" eb="4">
      <t>シュモク</t>
    </rPh>
    <phoneticPr fontId="1"/>
  </si>
  <si>
    <t>小学生団体</t>
    <rPh sb="0" eb="3">
      <t>ショウガクセイ</t>
    </rPh>
    <rPh sb="3" eb="5">
      <t>ダンタイ</t>
    </rPh>
    <phoneticPr fontId="1"/>
  </si>
  <si>
    <t>男子シングルス</t>
    <rPh sb="0" eb="2">
      <t>ダンシ</t>
    </rPh>
    <phoneticPr fontId="1"/>
  </si>
  <si>
    <t>バドミントンスポーツ少年団</t>
    <rPh sb="10" eb="13">
      <t>ショウネンダン</t>
    </rPh>
    <phoneticPr fontId="1"/>
  </si>
  <si>
    <t>中学生個人</t>
    <rPh sb="0" eb="3">
      <t>チュウガクセイ</t>
    </rPh>
    <rPh sb="3" eb="5">
      <t>コジン</t>
    </rPh>
    <phoneticPr fontId="1"/>
  </si>
  <si>
    <t>申込
責任者</t>
    <rPh sb="0" eb="2">
      <t>モウシコミ</t>
    </rPh>
    <rPh sb="3" eb="6">
      <t>セキニンシャ</t>
    </rPh>
    <phoneticPr fontId="1"/>
  </si>
  <si>
    <t>女子シングルス</t>
    <rPh sb="0" eb="2">
      <t>ジョシ</t>
    </rPh>
    <phoneticPr fontId="1"/>
  </si>
  <si>
    <t>人</t>
    <rPh sb="0" eb="1">
      <t>ニン</t>
    </rPh>
    <phoneticPr fontId="1"/>
  </si>
  <si>
    <t>参加者数計</t>
    <rPh sb="0" eb="1">
      <t>サン</t>
    </rPh>
    <rPh sb="1" eb="2">
      <t>カ</t>
    </rPh>
    <rPh sb="2" eb="3">
      <t>シャ</t>
    </rPh>
    <rPh sb="3" eb="4">
      <t>スウ</t>
    </rPh>
    <rPh sb="4" eb="5">
      <t>ケイ</t>
    </rPh>
    <phoneticPr fontId="1"/>
  </si>
  <si>
    <t>人</t>
    <rPh sb="0" eb="1">
      <t>ニン</t>
    </rPh>
    <phoneticPr fontId="1"/>
  </si>
  <si>
    <t>高学年男子</t>
    <rPh sb="0" eb="3">
      <t>コウガクネン</t>
    </rPh>
    <rPh sb="3" eb="5">
      <t>ダンシ</t>
    </rPh>
    <phoneticPr fontId="1"/>
  </si>
  <si>
    <t>低学年男子</t>
    <rPh sb="0" eb="3">
      <t>テイガクネン</t>
    </rPh>
    <rPh sb="3" eb="5">
      <t>ダンシ</t>
    </rPh>
    <phoneticPr fontId="1"/>
  </si>
  <si>
    <t>高学年女子</t>
    <rPh sb="0" eb="3">
      <t>コウガクネン</t>
    </rPh>
    <rPh sb="3" eb="5">
      <t>ジョシ</t>
    </rPh>
    <phoneticPr fontId="1"/>
  </si>
  <si>
    <t>低学年女子</t>
    <rPh sb="0" eb="3">
      <t>テイガクネン</t>
    </rPh>
    <rPh sb="3" eb="5">
      <t>ジョシ</t>
    </rPh>
    <phoneticPr fontId="1"/>
  </si>
  <si>
    <t>冊</t>
    <rPh sb="0" eb="1">
      <t>サツ</t>
    </rPh>
    <phoneticPr fontId="1"/>
  </si>
  <si>
    <t>参加者内訳</t>
    <rPh sb="0" eb="3">
      <t>サンカシャ</t>
    </rPh>
    <rPh sb="3" eb="5">
      <t>ウチワケ</t>
    </rPh>
    <phoneticPr fontId="1"/>
  </si>
  <si>
    <t>自団の選手数</t>
    <rPh sb="0" eb="1">
      <t>ジ</t>
    </rPh>
    <rPh sb="1" eb="2">
      <t>ダン</t>
    </rPh>
    <rPh sb="3" eb="5">
      <t>センシュ</t>
    </rPh>
    <rPh sb="5" eb="6">
      <t>スウ</t>
    </rPh>
    <phoneticPr fontId="1"/>
  </si>
  <si>
    <t>他団から補充数</t>
    <rPh sb="0" eb="1">
      <t>タ</t>
    </rPh>
    <rPh sb="1" eb="2">
      <t>ダン</t>
    </rPh>
    <rPh sb="4" eb="6">
      <t>ホジュウ</t>
    </rPh>
    <rPh sb="6" eb="7">
      <t>スウ</t>
    </rPh>
    <phoneticPr fontId="1"/>
  </si>
  <si>
    <t>指導者名</t>
    <rPh sb="0" eb="3">
      <t>シドウシャ</t>
    </rPh>
    <rPh sb="3" eb="4">
      <t>メイ</t>
    </rPh>
    <phoneticPr fontId="1"/>
  </si>
  <si>
    <t>連絡先</t>
    <rPh sb="0" eb="3">
      <t>レンラクサキ</t>
    </rPh>
    <phoneticPr fontId="1"/>
  </si>
  <si>
    <t>小学生高学年男子</t>
    <rPh sb="0" eb="3">
      <t>ショウガクセイ</t>
    </rPh>
    <rPh sb="3" eb="6">
      <t>コウガクネン</t>
    </rPh>
    <rPh sb="6" eb="8">
      <t>ダンシ</t>
    </rPh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</si>
  <si>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</si>
  <si>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</si>
  <si>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単位団
登録番号</t>
    <rPh sb="0" eb="2">
      <t>タンイ</t>
    </rPh>
    <rPh sb="2" eb="3">
      <t>ダン</t>
    </rPh>
    <rPh sb="4" eb="6">
      <t>トウロク</t>
    </rPh>
    <rPh sb="6" eb="8">
      <t>バンゴウ</t>
    </rPh>
    <phoneticPr fontId="1"/>
  </si>
  <si>
    <t>市町村</t>
    <rPh sb="0" eb="3">
      <t>シチョウソン</t>
    </rPh>
    <phoneticPr fontId="1"/>
  </si>
  <si>
    <t>スポーツ安全
保険加入番号</t>
    <rPh sb="4" eb="6">
      <t>アンゼン</t>
    </rPh>
    <rPh sb="7" eb="9">
      <t>ホケン</t>
    </rPh>
    <rPh sb="9" eb="11">
      <t>カニュウ</t>
    </rPh>
    <rPh sb="11" eb="13">
      <t>バンゴウ</t>
    </rPh>
    <phoneticPr fontId="1"/>
  </si>
  <si>
    <t>バドミントン
スポーツ少年団</t>
    <rPh sb="11" eb="14">
      <t>ショウネンダン</t>
    </rPh>
    <phoneticPr fontId="1"/>
  </si>
  <si>
    <t>〒</t>
    <phoneticPr fontId="1"/>
  </si>
  <si>
    <t>☎</t>
    <phoneticPr fontId="1"/>
  </si>
  <si>
    <t>補充の時のみ記入</t>
    <rPh sb="0" eb="2">
      <t>ホジュウ</t>
    </rPh>
    <rPh sb="3" eb="4">
      <t>トキ</t>
    </rPh>
    <rPh sb="6" eb="8">
      <t>キニュウ</t>
    </rPh>
    <phoneticPr fontId="1"/>
  </si>
  <si>
    <t>団　　名</t>
    <rPh sb="0" eb="1">
      <t>ダン</t>
    </rPh>
    <rPh sb="3" eb="4">
      <t>メイ</t>
    </rPh>
    <phoneticPr fontId="1"/>
  </si>
  <si>
    <t>バドミントン競技［小学生団体：高学年男子］参加申込書</t>
    <rPh sb="6" eb="8">
      <t>キョウギ</t>
    </rPh>
    <rPh sb="9" eb="12">
      <t>ショウガクセイ</t>
    </rPh>
    <rPh sb="12" eb="14">
      <t>ダンタイ</t>
    </rPh>
    <rPh sb="15" eb="18">
      <t>コウガクネン</t>
    </rPh>
    <rPh sb="18" eb="20">
      <t>ダンシ</t>
    </rPh>
    <rPh sb="21" eb="23">
      <t>サンカ</t>
    </rPh>
    <rPh sb="23" eb="26">
      <t>モウシコミショ</t>
    </rPh>
    <phoneticPr fontId="1"/>
  </si>
  <si>
    <t>No.</t>
    <phoneticPr fontId="1"/>
  </si>
  <si>
    <t>上記のとおり申し込みます</t>
    <rPh sb="0" eb="2">
      <t>ジョウキ</t>
    </rPh>
    <rPh sb="6" eb="7">
      <t>モウ</t>
    </rPh>
    <rPh sb="8" eb="9">
      <t>コ</t>
    </rPh>
    <phoneticPr fontId="1"/>
  </si>
  <si>
    <t>チーム責任者　（</t>
  </si>
  <si>
    <t>チーム責任者　（</t>
    <rPh sb="3" eb="6">
      <t>セキニンシャ</t>
    </rPh>
    <phoneticPr fontId="1"/>
  </si>
  <si>
    <t>登録が確認できるページを印刷したものを添付します。</t>
    <rPh sb="0" eb="2">
      <t>トウロク</t>
    </rPh>
    <rPh sb="3" eb="5">
      <t>カクニン</t>
    </rPh>
    <rPh sb="12" eb="14">
      <t>インサツ</t>
    </rPh>
    <rPh sb="19" eb="21">
      <t>テンプ</t>
    </rPh>
    <phoneticPr fontId="1"/>
  </si>
  <si>
    <t>）スポーツ少年団本部長（</t>
    <rPh sb="5" eb="8">
      <t>ショウネンダン</t>
    </rPh>
    <rPh sb="8" eb="11">
      <t>ホンブチョウ</t>
    </rPh>
    <phoneticPr fontId="1"/>
  </si>
  <si>
    <t>登録チェック者（</t>
    <rPh sb="0" eb="2">
      <t>トウロク</t>
    </rPh>
    <rPh sb="6" eb="7">
      <t>シャ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</si>
  <si>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</si>
  <si>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</si>
  <si>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 xml:space="preserve">市町村名
ブロック名
</t>
    <rPh sb="0" eb="3">
      <t>シチョウソン</t>
    </rPh>
    <rPh sb="3" eb="4">
      <t>メイ</t>
    </rPh>
    <rPh sb="9" eb="10">
      <t>メイ</t>
    </rPh>
    <phoneticPr fontId="1"/>
  </si>
  <si>
    <t>バドミントン競技［小学生団体：低学年男子］参加申込書</t>
    <rPh sb="6" eb="8">
      <t>キョウギ</t>
    </rPh>
    <rPh sb="9" eb="12">
      <t>ショウガクセイ</t>
    </rPh>
    <rPh sb="12" eb="14">
      <t>ダンタイ</t>
    </rPh>
    <rPh sb="15" eb="16">
      <t>テイ</t>
    </rPh>
    <rPh sb="16" eb="18">
      <t>ガクネン</t>
    </rPh>
    <rPh sb="18" eb="20">
      <t>ダンシ</t>
    </rPh>
    <rPh sb="21" eb="23">
      <t>サンカ</t>
    </rPh>
    <rPh sb="23" eb="26">
      <t>モウシコミショ</t>
    </rPh>
    <phoneticPr fontId="1"/>
  </si>
  <si>
    <t>小学生低学年男子</t>
    <rPh sb="0" eb="3">
      <t>ショウガクセイ</t>
    </rPh>
    <rPh sb="3" eb="4">
      <t>テイ</t>
    </rPh>
    <rPh sb="4" eb="6">
      <t>ガクネン</t>
    </rPh>
    <rPh sb="6" eb="8">
      <t>ダンシ</t>
    </rPh>
    <phoneticPr fontId="1"/>
  </si>
  <si>
    <t>バドミントン競技［小学生団体：高学年女子］参加申込書</t>
    <rPh sb="6" eb="8">
      <t>キョウギ</t>
    </rPh>
    <rPh sb="9" eb="12">
      <t>ショウガクセイ</t>
    </rPh>
    <rPh sb="12" eb="14">
      <t>ダンタイ</t>
    </rPh>
    <rPh sb="15" eb="18">
      <t>コウガクネン</t>
    </rPh>
    <rPh sb="18" eb="20">
      <t>ジョシ</t>
    </rPh>
    <rPh sb="21" eb="23">
      <t>サンカ</t>
    </rPh>
    <rPh sb="23" eb="26">
      <t>モウシコミショ</t>
    </rPh>
    <phoneticPr fontId="1"/>
  </si>
  <si>
    <t>小学生高学年女子</t>
    <rPh sb="0" eb="3">
      <t>ショウガクセイ</t>
    </rPh>
    <rPh sb="3" eb="6">
      <t>コウガクネン</t>
    </rPh>
    <rPh sb="6" eb="8">
      <t>ジョシ</t>
    </rPh>
    <phoneticPr fontId="1"/>
  </si>
  <si>
    <t>バドミントン競技［小学生団体：低学年女子］参加申込書</t>
    <rPh sb="6" eb="8">
      <t>キョウギ</t>
    </rPh>
    <rPh sb="9" eb="12">
      <t>ショウガクセイ</t>
    </rPh>
    <rPh sb="12" eb="14">
      <t>ダンタイ</t>
    </rPh>
    <rPh sb="15" eb="16">
      <t>テイ</t>
    </rPh>
    <rPh sb="16" eb="18">
      <t>ガクネン</t>
    </rPh>
    <rPh sb="18" eb="20">
      <t>ジョシ</t>
    </rPh>
    <rPh sb="21" eb="23">
      <t>サンカ</t>
    </rPh>
    <rPh sb="23" eb="26">
      <t>モウシコミショ</t>
    </rPh>
    <phoneticPr fontId="1"/>
  </si>
  <si>
    <t>小学生低学年女子</t>
    <rPh sb="0" eb="3">
      <t>ショウガクセイ</t>
    </rPh>
    <rPh sb="3" eb="4">
      <t>テイ</t>
    </rPh>
    <rPh sb="4" eb="6">
      <t>ガクネン</t>
    </rPh>
    <rPh sb="6" eb="8">
      <t>ジョシ</t>
    </rPh>
    <phoneticPr fontId="1"/>
  </si>
  <si>
    <t>バドミントン競技［中学生個人］参加申込書</t>
    <rPh sb="6" eb="8">
      <t>キョウギ</t>
    </rPh>
    <rPh sb="9" eb="12">
      <t>チュウガクセイ</t>
    </rPh>
    <rPh sb="12" eb="14">
      <t>コジン</t>
    </rPh>
    <rPh sb="15" eb="17">
      <t>サンカ</t>
    </rPh>
    <rPh sb="17" eb="20">
      <t>モウシコミショ</t>
    </rPh>
    <phoneticPr fontId="1"/>
  </si>
  <si>
    <t>単位団
登録
番号</t>
    <rPh sb="0" eb="2">
      <t>タンイ</t>
    </rPh>
    <rPh sb="2" eb="3">
      <t>ダン</t>
    </rPh>
    <rPh sb="4" eb="6">
      <t>トウロク</t>
    </rPh>
    <rPh sb="7" eb="9">
      <t>バンゴウ</t>
    </rPh>
    <phoneticPr fontId="1"/>
  </si>
  <si>
    <t>他の団からの補充は
2人までです。
自団の選手が1人しか
いない場合はエントリー出来ません。</t>
    <rPh sb="0" eb="1">
      <t>タ</t>
    </rPh>
    <rPh sb="2" eb="3">
      <t>ダン</t>
    </rPh>
    <rPh sb="6" eb="8">
      <t>ホジュウ</t>
    </rPh>
    <rPh sb="11" eb="12">
      <t>ニン</t>
    </rPh>
    <rPh sb="18" eb="19">
      <t>ジ</t>
    </rPh>
    <rPh sb="19" eb="20">
      <t>ダン</t>
    </rPh>
    <rPh sb="21" eb="23">
      <t>センシュ</t>
    </rPh>
    <rPh sb="25" eb="26">
      <t>ニン</t>
    </rPh>
    <rPh sb="32" eb="34">
      <t>バアイ</t>
    </rPh>
    <rPh sb="40" eb="42">
      <t>デキ</t>
    </rPh>
    <phoneticPr fontId="22"/>
  </si>
  <si>
    <t>記入漏れのないように</t>
    <rPh sb="0" eb="2">
      <t>キニュウ</t>
    </rPh>
    <rPh sb="2" eb="3">
      <t>モ</t>
    </rPh>
    <phoneticPr fontId="1"/>
  </si>
  <si>
    <t>参加料は</t>
    <rPh sb="0" eb="3">
      <t>サンカリョウ</t>
    </rPh>
    <phoneticPr fontId="1"/>
  </si>
  <si>
    <t>円</t>
    <rPh sb="0" eb="1">
      <t>エン</t>
    </rPh>
    <phoneticPr fontId="1"/>
  </si>
  <si>
    <t>プログラム代は</t>
    <rPh sb="5" eb="6">
      <t>ダイ</t>
    </rPh>
    <phoneticPr fontId="1"/>
  </si>
  <si>
    <t>強い順に入力
してください</t>
    <rPh sb="0" eb="1">
      <t>ツヨ</t>
    </rPh>
    <rPh sb="2" eb="3">
      <t>ジュン</t>
    </rPh>
    <rPh sb="4" eb="6">
      <t>ニュウリョク</t>
    </rPh>
    <phoneticPr fontId="1"/>
  </si>
  <si>
    <t>No.</t>
    <phoneticPr fontId="1"/>
  </si>
  <si>
    <t>選手名</t>
    <rPh sb="0" eb="3">
      <t>センシュメイ</t>
    </rPh>
    <phoneticPr fontId="1"/>
  </si>
  <si>
    <t>団名</t>
    <rPh sb="0" eb="1">
      <t>ダン</t>
    </rPh>
    <rPh sb="1" eb="2">
      <t>メイ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</si>
  <si>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</si>
  <si>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</si>
  <si>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ｶﾅ</t>
    <phoneticPr fontId="22"/>
  </si>
  <si>
    <t>学年</t>
    <rPh sb="0" eb="2">
      <t>ガクネン</t>
    </rPh>
    <phoneticPr fontId="22"/>
  </si>
  <si>
    <t>所属団名</t>
    <rPh sb="0" eb="2">
      <t>ショゾク</t>
    </rPh>
    <rPh sb="2" eb="3">
      <t>ダン</t>
    </rPh>
    <rPh sb="3" eb="4">
      <t>メイ</t>
    </rPh>
    <phoneticPr fontId="22"/>
  </si>
  <si>
    <t>　参　　加　　料</t>
    <rPh sb="1" eb="2">
      <t>サン</t>
    </rPh>
    <rPh sb="4" eb="5">
      <t>カ</t>
    </rPh>
    <rPh sb="7" eb="8">
      <t>リョウ</t>
    </rPh>
    <phoneticPr fontId="1"/>
  </si>
  <si>
    <t>円</t>
    <rPh sb="0" eb="1">
      <t>エン</t>
    </rPh>
    <phoneticPr fontId="1"/>
  </si>
  <si>
    <t>プログラム申込数(１冊２００円）</t>
    <rPh sb="5" eb="7">
      <t>モウシコミ</t>
    </rPh>
    <rPh sb="7" eb="8">
      <t>スウ</t>
    </rPh>
    <rPh sb="10" eb="11">
      <t>サツ</t>
    </rPh>
    <rPh sb="14" eb="15">
      <t>エン</t>
    </rPh>
    <phoneticPr fontId="1"/>
  </si>
  <si>
    <t>合計</t>
    <rPh sb="0" eb="2">
      <t>ゴウケイ</t>
    </rPh>
    <phoneticPr fontId="1"/>
  </si>
  <si>
    <t>の部分は高学年</t>
    <rPh sb="1" eb="3">
      <t>ブブン</t>
    </rPh>
    <rPh sb="4" eb="7">
      <t>コウガクネン</t>
    </rPh>
    <phoneticPr fontId="22"/>
  </si>
  <si>
    <t>女子にエントリーがなくても記入してください。
他の種目にコピーされます。</t>
    <rPh sb="0" eb="2">
      <t>ジョシ</t>
    </rPh>
    <rPh sb="13" eb="15">
      <t>キニュウ</t>
    </rPh>
    <rPh sb="23" eb="24">
      <t>タ</t>
    </rPh>
    <rPh sb="25" eb="27">
      <t>シュモク</t>
    </rPh>
    <phoneticPr fontId="22"/>
  </si>
  <si>
    <t>中　学　男　子</t>
    <rPh sb="0" eb="1">
      <t>チュウ</t>
    </rPh>
    <rPh sb="2" eb="3">
      <t>ガク</t>
    </rPh>
    <rPh sb="4" eb="5">
      <t>オトコ</t>
    </rPh>
    <rPh sb="6" eb="7">
      <t>コ</t>
    </rPh>
    <phoneticPr fontId="1"/>
  </si>
  <si>
    <t>中　学　女　子</t>
    <rPh sb="0" eb="1">
      <t>チュウ</t>
    </rPh>
    <rPh sb="2" eb="3">
      <t>ガク</t>
    </rPh>
    <rPh sb="4" eb="5">
      <t>オンナ</t>
    </rPh>
    <rPh sb="6" eb="7">
      <t>コ</t>
    </rPh>
    <phoneticPr fontId="1"/>
  </si>
  <si>
    <t>市町村</t>
  </si>
  <si>
    <t>スポーツ安全
保険加入番号</t>
  </si>
  <si>
    <t>市町村</t>
    <phoneticPr fontId="1"/>
  </si>
  <si>
    <t>スポーツ安全
保険加入番号</t>
    <phoneticPr fontId="1"/>
  </si>
  <si>
    <t>　登録が確認できるページを印刷したものを添付します。</t>
    <rPh sb="1" eb="3">
      <t>トウロク</t>
    </rPh>
    <rPh sb="4" eb="6">
      <t>カクニン</t>
    </rPh>
    <rPh sb="13" eb="15">
      <t>インサツ</t>
    </rPh>
    <rPh sb="20" eb="22">
      <t>テンプ</t>
    </rPh>
    <phoneticPr fontId="1"/>
  </si>
  <si>
    <t>理念</t>
  </si>
  <si>
    <t>理念</t>
    <rPh sb="0" eb="2">
      <t>リネン</t>
    </rPh>
    <phoneticPr fontId="1"/>
  </si>
  <si>
    <t>(</t>
    <phoneticPr fontId="1"/>
  </si>
  <si>
    <t>月</t>
  </si>
  <si>
    <t>月</t>
    <rPh sb="0" eb="1">
      <t>ツキ</t>
    </rPh>
    <phoneticPr fontId="1"/>
  </si>
  <si>
    <t>日</t>
  </si>
  <si>
    <t>日</t>
    <rPh sb="0" eb="1">
      <t>ヒ</t>
    </rPh>
    <phoneticPr fontId="1"/>
  </si>
  <si>
    <t>団　　名</t>
  </si>
  <si>
    <t>バドミントン
スポーツ少年団</t>
  </si>
  <si>
    <t>単位団
登録番号</t>
  </si>
  <si>
    <t>指導者名</t>
  </si>
  <si>
    <t>連絡先</t>
  </si>
  <si>
    <t>〒</t>
  </si>
  <si>
    <t>☎</t>
  </si>
  <si>
    <t>日</t>
    <rPh sb="0" eb="1">
      <t>ニチ</t>
    </rPh>
    <phoneticPr fontId="1"/>
  </si>
  <si>
    <t>高学年女子の欄に記入してください
この部分にコピーされます。</t>
    <rPh sb="0" eb="5">
      <t>コウガクネンジョシ</t>
    </rPh>
    <rPh sb="20" eb="22">
      <t>ブブン</t>
    </rPh>
    <phoneticPr fontId="1"/>
  </si>
  <si>
    <t>あり</t>
    <phoneticPr fontId="1"/>
  </si>
  <si>
    <t>指導者名は理念「あり」の方を</t>
    <rPh sb="0" eb="3">
      <t>シドウシャ</t>
    </rPh>
    <rPh sb="3" eb="4">
      <t>メイ</t>
    </rPh>
    <rPh sb="5" eb="7">
      <t>リネン</t>
    </rPh>
    <rPh sb="12" eb="13">
      <t>カタ</t>
    </rPh>
    <phoneticPr fontId="1"/>
  </si>
  <si>
    <t>記入してください。</t>
    <rPh sb="0" eb="2">
      <t>キニュウ</t>
    </rPh>
    <phoneticPr fontId="1"/>
  </si>
  <si>
    <t>令和　7　年</t>
    <rPh sb="0" eb="2">
      <t>レイワ</t>
    </rPh>
    <rPh sb="5" eb="6">
      <t>ネン</t>
    </rPh>
    <phoneticPr fontId="22"/>
  </si>
  <si>
    <t>　上記の選手及び指導者は，令和7年度スポーツ少年団員と指導者として登録していることを認め，</t>
    <rPh sb="1" eb="3">
      <t>ジョウキ</t>
    </rPh>
    <rPh sb="4" eb="6">
      <t>センシュ</t>
    </rPh>
    <rPh sb="6" eb="7">
      <t>オヨ</t>
    </rPh>
    <rPh sb="8" eb="11">
      <t>シドウシャ</t>
    </rPh>
    <rPh sb="13" eb="15">
      <t>レイワ</t>
    </rPh>
    <rPh sb="16" eb="18">
      <t>ネンド</t>
    </rPh>
    <rPh sb="22" eb="25">
      <t>ショウネンダン</t>
    </rPh>
    <rPh sb="25" eb="26">
      <t>イン</t>
    </rPh>
    <rPh sb="27" eb="30">
      <t>シドウシャ</t>
    </rPh>
    <rPh sb="33" eb="35">
      <t>トウロク</t>
    </rPh>
    <rPh sb="42" eb="43">
      <t>ミト</t>
    </rPh>
    <phoneticPr fontId="1"/>
  </si>
  <si>
    <t>フリガナ
(半角カタカナ）</t>
    <rPh sb="6" eb="8">
      <t>ハンカク</t>
    </rPh>
    <phoneticPr fontId="1"/>
  </si>
  <si>
    <t>第５３回鹿児島県スポーツ少年団競技別交歓大会</t>
    <rPh sb="0" eb="1">
      <t>ダイ</t>
    </rPh>
    <rPh sb="3" eb="4">
      <t>カイ</t>
    </rPh>
    <rPh sb="4" eb="8">
      <t>カゴシマケン</t>
    </rPh>
    <rPh sb="12" eb="15">
      <t>ショウネンダン</t>
    </rPh>
    <rPh sb="15" eb="17">
      <t>キョウギ</t>
    </rPh>
    <rPh sb="17" eb="18">
      <t>ベツ</t>
    </rPh>
    <rPh sb="18" eb="20">
      <t>コウカン</t>
    </rPh>
    <rPh sb="20" eb="22">
      <t>タイカイ</t>
    </rPh>
    <phoneticPr fontId="1"/>
  </si>
  <si>
    <t>）</t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</si>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</sst>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68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2"/>
      <charset val="128"/>
    </font>
    <font>
      <sz val="18"/>
      <name val="ＭＳ 明朝"/>
      <family val="1"/>
      <charset val="128"/>
    </font>
    <font>
      <sz val="12"/>
      <color theme="1"/>
      <name val="ＭＳ ゴシック"/>
      <family val="2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b/>
      <sz val="2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b/>
      <sz val="20"/>
      <color rgb="FFFF0000"/>
      <name val="HG創英角ﾎﾟｯﾌﾟ体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8"/>
      <name val="ＭＳ 明朝"/>
      <family val="1"/>
      <charset val="128"/>
    </font>
    <font>
      <b/>
      <sz val="22"/>
      <color rgb="FFFF0000"/>
      <name val="HG創英角ﾎﾟｯﾌﾟ体"/>
      <family val="3"/>
      <charset val="128"/>
    </font>
    <font>
      <sz val="16"/>
      <color rgb="FFFF0000"/>
      <name val="HG創英角ﾎﾟｯﾌﾟ体"/>
      <family val="3"/>
      <charset val="128"/>
    </font>
    <font>
      <sz val="26"/>
      <color rgb="FFFF0000"/>
      <name val="HG創英角ﾎﾟｯﾌﾟ体"/>
      <family val="3"/>
      <charset val="128"/>
    </font>
    <font>
      <sz val="16"/>
      <color rgb="FFFF0000"/>
      <name val="HGS創英角ｺﾞｼｯｸUB"/>
      <family val="3"/>
      <charset val="128"/>
    </font>
    <font>
      <sz val="18"/>
      <color rgb="FFFF0000"/>
      <name val="HGS創英角ｺﾞｼｯｸUB"/>
      <family val="3"/>
      <charset val="128"/>
    </font>
    <font>
      <sz val="20"/>
      <color rgb="FFFF0000"/>
      <name val="HGS創英角ｺﾞｼｯｸUB"/>
      <family val="3"/>
      <charset val="128"/>
    </font>
    <font>
      <sz val="28"/>
      <color rgb="FFFF0000"/>
      <name val="HG創英角ｺﾞｼｯｸUB"/>
      <family val="3"/>
      <charset val="128"/>
    </font>
    <font>
      <sz val="12"/>
      <color theme="0"/>
      <name val="ＭＳ 明朝"/>
      <family val="1"/>
      <charset val="128"/>
    </font>
    <font>
      <b/>
      <sz val="16"/>
      <color theme="0"/>
      <name val="ＭＳ ゴシック"/>
      <family val="2"/>
      <charset val="128"/>
    </font>
    <font>
      <b/>
      <sz val="16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20"/>
      <color rgb="FFFF0000"/>
      <name val="HG創英角ﾎﾟｯﾌﾟ体"/>
      <family val="3"/>
      <charset val="128"/>
    </font>
    <font>
      <sz val="14"/>
      <color theme="0"/>
      <name val="ＭＳ 明朝"/>
      <family val="1"/>
      <charset val="128"/>
    </font>
    <font>
      <sz val="12"/>
      <color theme="0"/>
      <name val="ＭＳ ゴシック"/>
      <family val="2"/>
      <charset val="128"/>
    </font>
    <font>
      <sz val="20"/>
      <color theme="0"/>
      <name val="ＭＳ 明朝"/>
      <family val="1"/>
      <charset val="128"/>
    </font>
    <font>
      <sz val="12"/>
      <color theme="7" tint="0.39997558519241921"/>
      <name val="ＭＳ 明朝"/>
      <family val="1"/>
      <charset val="128"/>
    </font>
    <font>
      <b/>
      <sz val="20"/>
      <color theme="0"/>
      <name val="ＭＳ 明朝"/>
      <family val="1"/>
      <charset val="128"/>
    </font>
    <font>
      <sz val="18"/>
      <color theme="0"/>
      <name val="ＭＳ 明朝"/>
      <family val="1"/>
      <charset val="128"/>
    </font>
    <font>
      <sz val="24"/>
      <color theme="0"/>
      <name val="ＭＳ 明朝"/>
      <family val="1"/>
      <charset val="128"/>
    </font>
    <font>
      <sz val="16"/>
      <color theme="0"/>
      <name val="HG創英角ﾎﾟｯﾌﾟ体"/>
      <family val="3"/>
      <charset val="128"/>
    </font>
    <font>
      <b/>
      <sz val="20"/>
      <color theme="0"/>
      <name val="HG創英角ﾎﾟｯﾌﾟ体"/>
      <family val="3"/>
      <charset val="128"/>
    </font>
    <font>
      <sz val="20"/>
      <color theme="0"/>
      <name val="HG創英角ﾎﾟｯﾌﾟ体"/>
      <family val="3"/>
      <charset val="128"/>
    </font>
    <font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rgb="FFFF0000"/>
      <name val="HG創英角ｺﾞｼｯｸUB"/>
      <family val="3"/>
      <charset val="128"/>
    </font>
    <font>
      <b/>
      <sz val="22"/>
      <name val="HG創英角ﾎﾟｯﾌﾟ体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F4BB"/>
        <bgColor indexed="64"/>
      </patternFill>
    </fill>
    <fill>
      <patternFill patternType="solid">
        <fgColor rgb="FFFFFF00"/>
        <bgColor indexed="64"/>
      </patternFill>
    </fill>
  </fills>
  <borders count="13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FF0000"/>
      </right>
      <top style="medium">
        <color indexed="64"/>
      </top>
      <bottom style="medium">
        <color indexed="64"/>
      </bottom>
      <diagonal/>
    </border>
    <border>
      <left style="hair">
        <color rgb="FFFF0000"/>
      </left>
      <right style="hair">
        <color rgb="FFFF0000"/>
      </right>
      <top style="medium">
        <color indexed="64"/>
      </top>
      <bottom style="medium">
        <color indexed="64"/>
      </bottom>
      <diagonal/>
    </border>
    <border>
      <left style="hair">
        <color rgb="FFFF0000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000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rgb="FFFF0000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51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61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1" fillId="22" borderId="62" applyNumberFormat="0" applyFont="0" applyAlignment="0" applyProtection="0">
      <alignment vertical="center"/>
    </xf>
    <xf numFmtId="0" fontId="28" fillId="0" borderId="6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3" borderId="6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32" fillId="0" borderId="65" applyNumberFormat="0" applyFill="0" applyAlignment="0" applyProtection="0">
      <alignment vertical="center"/>
    </xf>
    <xf numFmtId="0" fontId="33" fillId="0" borderId="66" applyNumberFormat="0" applyFill="0" applyAlignment="0" applyProtection="0">
      <alignment vertical="center"/>
    </xf>
    <xf numFmtId="0" fontId="34" fillId="0" borderId="6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68" applyNumberFormat="0" applyFill="0" applyAlignment="0" applyProtection="0">
      <alignment vertical="center"/>
    </xf>
    <xf numFmtId="0" fontId="36" fillId="23" borderId="6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64" applyNumberFormat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21" fillId="22" borderId="82" applyNumberFormat="0" applyFont="0" applyAlignment="0" applyProtection="0">
      <alignment vertical="center"/>
    </xf>
    <xf numFmtId="0" fontId="30" fillId="23" borderId="83" applyNumberFormat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6" fillId="23" borderId="85" applyNumberFormat="0" applyAlignment="0" applyProtection="0">
      <alignment vertical="center"/>
    </xf>
    <xf numFmtId="0" fontId="38" fillId="7" borderId="83" applyNumberFormat="0" applyAlignment="0" applyProtection="0">
      <alignment vertical="center"/>
    </xf>
  </cellStyleXfs>
  <cellXfs count="403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 indent="1"/>
    </xf>
    <xf numFmtId="0" fontId="6" fillId="0" borderId="17" xfId="0" applyFont="1" applyBorder="1" applyAlignment="1">
      <alignment horizontal="distributed" vertical="center" wrapText="1" inden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0" fillId="0" borderId="47" xfId="3" applyFont="1" applyBorder="1" applyAlignment="1" applyProtection="1">
      <alignment horizontal="center" vertical="center" shrinkToFit="1"/>
      <protection locked="0"/>
    </xf>
    <xf numFmtId="0" fontId="10" fillId="0" borderId="44" xfId="3" applyFont="1" applyBorder="1" applyAlignment="1" applyProtection="1">
      <alignment horizontal="center" vertical="center" shrinkToFit="1"/>
      <protection locked="0"/>
    </xf>
    <xf numFmtId="0" fontId="13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Protection="1">
      <alignment vertical="center"/>
      <protection hidden="1"/>
    </xf>
    <xf numFmtId="0" fontId="48" fillId="0" borderId="0" xfId="0" applyFont="1" applyProtection="1">
      <alignment vertical="center"/>
      <protection hidden="1"/>
    </xf>
    <xf numFmtId="0" fontId="11" fillId="0" borderId="28" xfId="0" applyFont="1" applyBorder="1" applyAlignment="1" applyProtection="1">
      <alignment horizontal="center" vertical="center"/>
      <protection hidden="1"/>
    </xf>
    <xf numFmtId="0" fontId="11" fillId="0" borderId="29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8" fillId="0" borderId="0" xfId="0" applyFont="1">
      <alignment vertical="center"/>
    </xf>
    <xf numFmtId="0" fontId="48" fillId="0" borderId="0" xfId="0" applyFont="1">
      <alignment vertical="center"/>
    </xf>
    <xf numFmtId="0" fontId="46" fillId="0" borderId="0" xfId="0" applyFont="1" applyAlignment="1" applyProtection="1">
      <alignment vertical="center" wrapText="1"/>
      <protection hidden="1"/>
    </xf>
    <xf numFmtId="0" fontId="51" fillId="0" borderId="0" xfId="0" applyFont="1" applyAlignment="1">
      <alignment horizontal="center" vertical="center"/>
    </xf>
    <xf numFmtId="0" fontId="13" fillId="25" borderId="0" xfId="0" applyFont="1" applyFill="1">
      <alignment vertical="center"/>
    </xf>
    <xf numFmtId="0" fontId="4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8" fillId="0" borderId="0" xfId="0" applyFont="1" applyAlignment="1" applyProtection="1">
      <alignment horizontal="center" vertical="center"/>
      <protection hidden="1"/>
    </xf>
    <xf numFmtId="0" fontId="3" fillId="27" borderId="0" xfId="0" applyFont="1" applyFill="1" applyAlignment="1">
      <alignment horizontal="center" vertical="center"/>
    </xf>
    <xf numFmtId="0" fontId="10" fillId="24" borderId="44" xfId="3" applyFont="1" applyFill="1" applyBorder="1" applyAlignment="1" applyProtection="1">
      <alignment horizontal="center" vertical="center" shrinkToFit="1"/>
      <protection locked="0"/>
    </xf>
    <xf numFmtId="0" fontId="10" fillId="24" borderId="47" xfId="3" applyFont="1" applyFill="1" applyBorder="1" applyAlignment="1" applyProtection="1">
      <alignment horizontal="center" vertical="center" shrinkToFit="1"/>
      <protection locked="0"/>
    </xf>
    <xf numFmtId="0" fontId="56" fillId="0" borderId="0" xfId="0" applyFont="1" applyAlignment="1">
      <alignment horizontal="center" vertical="center"/>
    </xf>
    <xf numFmtId="0" fontId="53" fillId="0" borderId="0" xfId="0" applyFont="1" applyAlignment="1">
      <alignment horizontal="right" vertical="center"/>
    </xf>
    <xf numFmtId="0" fontId="62" fillId="32" borderId="0" xfId="0" applyFont="1" applyFill="1" applyAlignment="1">
      <alignment horizontal="center" vertical="center"/>
    </xf>
    <xf numFmtId="0" fontId="61" fillId="32" borderId="0" xfId="0" applyFont="1" applyFill="1" applyAlignment="1">
      <alignment vertical="center" wrapText="1"/>
    </xf>
    <xf numFmtId="38" fontId="61" fillId="32" borderId="0" xfId="1" applyFont="1" applyFill="1" applyBorder="1" applyAlignment="1" applyProtection="1">
      <alignment vertical="center" wrapText="1"/>
      <protection hidden="1"/>
    </xf>
    <xf numFmtId="0" fontId="52" fillId="0" borderId="0" xfId="0" applyFont="1">
      <alignment vertical="center"/>
    </xf>
    <xf numFmtId="0" fontId="61" fillId="32" borderId="0" xfId="0" applyFont="1" applyFill="1">
      <alignment vertical="center"/>
    </xf>
    <xf numFmtId="38" fontId="61" fillId="32" borderId="0" xfId="1" applyFont="1" applyFill="1" applyBorder="1" applyAlignment="1">
      <alignment vertical="center"/>
    </xf>
    <xf numFmtId="0" fontId="14" fillId="0" borderId="44" xfId="0" applyFont="1" applyBorder="1" applyAlignment="1">
      <alignment horizontal="center" vertical="center" shrinkToFit="1"/>
    </xf>
    <xf numFmtId="0" fontId="17" fillId="24" borderId="44" xfId="0" applyFont="1" applyFill="1" applyBorder="1" applyAlignment="1">
      <alignment horizontal="center" vertical="center" shrinkToFit="1"/>
    </xf>
    <xf numFmtId="0" fontId="15" fillId="24" borderId="44" xfId="0" applyFont="1" applyFill="1" applyBorder="1" applyAlignment="1">
      <alignment horizontal="center" vertical="center" shrinkToFit="1"/>
    </xf>
    <xf numFmtId="0" fontId="17" fillId="24" borderId="51" xfId="0" applyFont="1" applyFill="1" applyBorder="1" applyAlignment="1">
      <alignment horizontal="center" vertical="center" shrinkToFit="1"/>
    </xf>
    <xf numFmtId="0" fontId="14" fillId="24" borderId="54" xfId="0" applyFont="1" applyFill="1" applyBorder="1" applyAlignment="1">
      <alignment horizontal="center" vertical="center" shrinkToFit="1"/>
    </xf>
    <xf numFmtId="0" fontId="17" fillId="24" borderId="47" xfId="0" applyFont="1" applyFill="1" applyBorder="1" applyAlignment="1">
      <alignment horizontal="center" vertical="center" shrinkToFit="1"/>
    </xf>
    <xf numFmtId="0" fontId="15" fillId="24" borderId="47" xfId="0" applyFont="1" applyFill="1" applyBorder="1" applyAlignment="1">
      <alignment horizontal="center" vertical="center" shrinkToFit="1"/>
    </xf>
    <xf numFmtId="0" fontId="17" fillId="24" borderId="59" xfId="0" applyFont="1" applyFill="1" applyBorder="1" applyAlignment="1">
      <alignment horizontal="center" vertical="center" shrinkToFit="1"/>
    </xf>
    <xf numFmtId="0" fontId="14" fillId="24" borderId="56" xfId="0" applyFont="1" applyFill="1" applyBorder="1" applyAlignment="1">
      <alignment horizontal="center" vertical="center" shrinkToFit="1"/>
    </xf>
    <xf numFmtId="0" fontId="18" fillId="0" borderId="10" xfId="0" applyFont="1" applyBorder="1" applyAlignment="1" applyProtection="1">
      <alignment horizontal="center" vertical="center" shrinkToFit="1"/>
      <protection hidden="1"/>
    </xf>
    <xf numFmtId="0" fontId="13" fillId="0" borderId="30" xfId="0" applyFont="1" applyBorder="1" applyAlignment="1" applyProtection="1">
      <alignment horizontal="center" vertical="center" shrinkToFit="1"/>
      <protection hidden="1"/>
    </xf>
    <xf numFmtId="0" fontId="13" fillId="0" borderId="103" xfId="0" applyFont="1" applyBorder="1" applyAlignment="1" applyProtection="1">
      <alignment horizontal="center" vertical="center" shrinkToFit="1"/>
      <protection hidden="1"/>
    </xf>
    <xf numFmtId="0" fontId="14" fillId="0" borderId="101" xfId="0" applyFont="1" applyBorder="1" applyAlignment="1" applyProtection="1">
      <alignment horizontal="center" vertical="center" shrinkToFit="1"/>
      <protection hidden="1"/>
    </xf>
    <xf numFmtId="0" fontId="13" fillId="0" borderId="12" xfId="0" applyFont="1" applyBorder="1" applyAlignment="1" applyProtection="1">
      <alignment horizontal="center" vertical="center" shrinkToFit="1"/>
      <protection hidden="1"/>
    </xf>
    <xf numFmtId="0" fontId="15" fillId="0" borderId="12" xfId="0" applyFont="1" applyBorder="1" applyAlignment="1" applyProtection="1">
      <alignment horizontal="center" vertical="center" shrinkToFit="1"/>
      <protection hidden="1"/>
    </xf>
    <xf numFmtId="0" fontId="13" fillId="0" borderId="12" xfId="0" applyFont="1" applyBorder="1" applyAlignment="1" applyProtection="1">
      <alignment vertical="center" shrinkToFit="1"/>
      <protection hidden="1"/>
    </xf>
    <xf numFmtId="0" fontId="14" fillId="0" borderId="44" xfId="0" applyFont="1" applyBorder="1" applyAlignment="1" applyProtection="1">
      <alignment horizontal="center" vertical="center" shrinkToFit="1"/>
      <protection hidden="1"/>
    </xf>
    <xf numFmtId="0" fontId="14" fillId="0" borderId="54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13" fillId="0" borderId="5" xfId="0" applyFont="1" applyBorder="1" applyAlignment="1" applyProtection="1">
      <alignment horizontal="center" vertical="center" wrapText="1" shrinkToFit="1"/>
      <protection hidden="1"/>
    </xf>
    <xf numFmtId="0" fontId="13" fillId="0" borderId="38" xfId="0" applyFont="1" applyBorder="1" applyAlignment="1" applyProtection="1">
      <alignment horizontal="center" vertical="center" shrinkToFit="1"/>
      <protection hidden="1"/>
    </xf>
    <xf numFmtId="0" fontId="14" fillId="0" borderId="38" xfId="0" applyFont="1" applyBorder="1" applyAlignment="1" applyProtection="1">
      <alignment horizontal="center" vertical="center" shrinkToFit="1"/>
      <protection hidden="1"/>
    </xf>
    <xf numFmtId="0" fontId="17" fillId="0" borderId="44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7" fillId="0" borderId="51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0" fontId="13" fillId="0" borderId="77" xfId="0" applyFont="1" applyBorder="1" applyAlignment="1" applyProtection="1">
      <alignment horizontal="center" vertical="center" shrinkToFit="1"/>
      <protection hidden="1"/>
    </xf>
    <xf numFmtId="0" fontId="14" fillId="0" borderId="77" xfId="0" applyFont="1" applyBorder="1" applyAlignment="1" applyProtection="1">
      <alignment horizontal="center" vertical="center" shrinkToFit="1"/>
      <protection hidden="1"/>
    </xf>
    <xf numFmtId="0" fontId="13" fillId="0" borderId="0" xfId="0" applyFont="1" applyAlignment="1" applyProtection="1">
      <alignment vertical="center" shrinkToFit="1"/>
      <protection hidden="1"/>
    </xf>
    <xf numFmtId="0" fontId="14" fillId="0" borderId="80" xfId="0" applyFont="1" applyBorder="1" applyAlignment="1">
      <alignment horizontal="center" vertical="center" shrinkToFit="1"/>
    </xf>
    <xf numFmtId="0" fontId="15" fillId="24" borderId="51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right" vertical="center"/>
    </xf>
    <xf numFmtId="0" fontId="13" fillId="0" borderId="24" xfId="0" applyFont="1" applyBorder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Continuous" vertical="center"/>
      <protection hidden="1"/>
    </xf>
    <xf numFmtId="0" fontId="13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13" fillId="0" borderId="0" xfId="0" applyFont="1" applyAlignment="1">
      <alignment horizontal="centerContinuous" vertical="center"/>
    </xf>
    <xf numFmtId="0" fontId="13" fillId="0" borderId="44" xfId="0" applyFont="1" applyBorder="1" applyAlignment="1">
      <alignment horizontal="center" vertical="center" wrapText="1" shrinkToFit="1"/>
    </xf>
    <xf numFmtId="0" fontId="14" fillId="0" borderId="0" xfId="0" applyFont="1" applyProtection="1">
      <alignment vertical="center"/>
      <protection locked="0"/>
    </xf>
    <xf numFmtId="0" fontId="14" fillId="24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hidden="1"/>
    </xf>
    <xf numFmtId="0" fontId="13" fillId="0" borderId="24" xfId="0" applyFont="1" applyBorder="1" applyAlignment="1" applyProtection="1">
      <alignment horizontal="center" vertical="center" wrapText="1" shrinkToFit="1"/>
      <protection hidden="1"/>
    </xf>
    <xf numFmtId="0" fontId="14" fillId="0" borderId="123" xfId="0" applyFont="1" applyBorder="1" applyAlignment="1">
      <alignment horizontal="center" vertical="center" shrinkToFit="1"/>
    </xf>
    <xf numFmtId="0" fontId="18" fillId="33" borderId="123" xfId="0" applyFont="1" applyFill="1" applyBorder="1" applyAlignment="1" applyProtection="1">
      <alignment horizontal="center" vertical="center" shrinkToFit="1"/>
      <protection locked="0" hidden="1"/>
    </xf>
    <xf numFmtId="0" fontId="16" fillId="0" borderId="117" xfId="0" applyFont="1" applyBorder="1" applyAlignment="1">
      <alignment horizontal="center" vertical="center" shrinkToFit="1"/>
    </xf>
    <xf numFmtId="0" fontId="13" fillId="0" borderId="117" xfId="0" applyFont="1" applyBorder="1" applyAlignment="1">
      <alignment horizontal="center" vertical="center" shrinkToFit="1"/>
    </xf>
    <xf numFmtId="0" fontId="14" fillId="33" borderId="117" xfId="0" applyFont="1" applyFill="1" applyBorder="1" applyAlignment="1" applyProtection="1">
      <alignment horizontal="center" vertical="center" shrinkToFit="1"/>
      <protection locked="0" hidden="1"/>
    </xf>
    <xf numFmtId="0" fontId="13" fillId="0" borderId="128" xfId="0" applyFont="1" applyBorder="1" applyAlignment="1">
      <alignment horizontal="center" vertical="center" shrinkToFit="1"/>
    </xf>
    <xf numFmtId="0" fontId="15" fillId="0" borderId="128" xfId="0" applyFont="1" applyBorder="1" applyAlignment="1" applyProtection="1">
      <alignment horizontal="center" vertical="center" shrinkToFit="1"/>
      <protection locked="0" hidden="1"/>
    </xf>
    <xf numFmtId="0" fontId="13" fillId="0" borderId="128" xfId="0" applyFont="1" applyBorder="1" applyAlignment="1" applyProtection="1">
      <alignment vertical="center" shrinkToFit="1"/>
      <protection locked="0" hidden="1"/>
    </xf>
    <xf numFmtId="0" fontId="63" fillId="0" borderId="0" xfId="0" applyFont="1" applyAlignment="1">
      <alignment horizontal="centerContinuous" vertical="center"/>
    </xf>
    <xf numFmtId="0" fontId="16" fillId="0" borderId="11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9" fillId="0" borderId="0" xfId="0" applyFont="1">
      <alignment vertical="center"/>
    </xf>
    <xf numFmtId="0" fontId="54" fillId="0" borderId="0" xfId="0" applyFont="1">
      <alignment vertical="center"/>
    </xf>
    <xf numFmtId="0" fontId="50" fillId="0" borderId="0" xfId="0" applyFont="1" applyAlignment="1">
      <alignment horizontal="center" vertical="center"/>
    </xf>
    <xf numFmtId="0" fontId="53" fillId="0" borderId="0" xfId="0" applyFont="1" applyAlignment="1" applyProtection="1">
      <alignment horizontal="center" vertical="center"/>
      <protection hidden="1"/>
    </xf>
    <xf numFmtId="0" fontId="17" fillId="24" borderId="44" xfId="0" applyFont="1" applyFill="1" applyBorder="1" applyAlignment="1" applyProtection="1">
      <alignment horizontal="center" vertical="center" shrinkToFit="1"/>
      <protection locked="0" hidden="1"/>
    </xf>
    <xf numFmtId="0" fontId="13" fillId="24" borderId="44" xfId="0" applyFont="1" applyFill="1" applyBorder="1" applyAlignment="1" applyProtection="1">
      <alignment horizontal="center" vertical="center" shrinkToFit="1"/>
      <protection locked="0" hidden="1"/>
    </xf>
    <xf numFmtId="0" fontId="17" fillId="24" borderId="51" xfId="0" applyFont="1" applyFill="1" applyBorder="1" applyAlignment="1" applyProtection="1">
      <alignment horizontal="center" vertical="center" shrinkToFit="1"/>
      <protection locked="0" hidden="1"/>
    </xf>
    <xf numFmtId="0" fontId="14" fillId="24" borderId="54" xfId="0" applyFont="1" applyFill="1" applyBorder="1" applyAlignment="1" applyProtection="1">
      <alignment horizontal="center" vertical="center" shrinkToFit="1"/>
      <protection locked="0"/>
    </xf>
    <xf numFmtId="0" fontId="17" fillId="24" borderId="47" xfId="0" applyFont="1" applyFill="1" applyBorder="1" applyAlignment="1" applyProtection="1">
      <alignment horizontal="center" vertical="center" shrinkToFit="1"/>
      <protection locked="0" hidden="1"/>
    </xf>
    <xf numFmtId="0" fontId="13" fillId="24" borderId="47" xfId="0" applyFont="1" applyFill="1" applyBorder="1" applyAlignment="1" applyProtection="1">
      <alignment horizontal="center" vertical="center" shrinkToFit="1"/>
      <protection locked="0" hidden="1"/>
    </xf>
    <xf numFmtId="0" fontId="17" fillId="24" borderId="59" xfId="0" applyFont="1" applyFill="1" applyBorder="1" applyAlignment="1" applyProtection="1">
      <alignment horizontal="center" vertical="center" shrinkToFit="1"/>
      <protection locked="0" hidden="1"/>
    </xf>
    <xf numFmtId="0" fontId="14" fillId="24" borderId="56" xfId="0" applyFont="1" applyFill="1" applyBorder="1" applyAlignment="1" applyProtection="1">
      <alignment horizontal="center" vertical="center" shrinkToFit="1"/>
      <protection locked="0"/>
    </xf>
    <xf numFmtId="0" fontId="10" fillId="24" borderId="75" xfId="3" applyFont="1" applyFill="1" applyBorder="1" applyAlignment="1" applyProtection="1">
      <alignment horizontal="center" vertical="center" shrinkToFit="1"/>
      <protection locked="0"/>
    </xf>
    <xf numFmtId="0" fontId="9" fillId="24" borderId="47" xfId="3" applyFont="1" applyFill="1" applyBorder="1" applyAlignment="1" applyProtection="1">
      <alignment horizontal="center" vertical="center" shrinkToFit="1"/>
      <protection locked="0"/>
    </xf>
    <xf numFmtId="0" fontId="9" fillId="24" borderId="75" xfId="3" applyFont="1" applyFill="1" applyBorder="1" applyAlignment="1" applyProtection="1">
      <alignment horizontal="center" vertical="center" shrinkToFit="1"/>
      <protection locked="0"/>
    </xf>
    <xf numFmtId="0" fontId="9" fillId="24" borderId="44" xfId="3" applyFont="1" applyFill="1" applyBorder="1" applyAlignment="1" applyProtection="1">
      <alignment horizontal="center" vertical="center" shrinkToFit="1"/>
      <protection locked="0"/>
    </xf>
    <xf numFmtId="0" fontId="15" fillId="24" borderId="75" xfId="0" applyFont="1" applyFill="1" applyBorder="1" applyAlignment="1" applyProtection="1">
      <alignment horizontal="center" vertical="center" shrinkToFit="1"/>
      <protection locked="0"/>
    </xf>
    <xf numFmtId="0" fontId="13" fillId="24" borderId="75" xfId="0" applyFont="1" applyFill="1" applyBorder="1" applyAlignment="1" applyProtection="1">
      <alignment horizontal="center" vertical="center" shrinkToFit="1"/>
      <protection locked="0"/>
    </xf>
    <xf numFmtId="0" fontId="16" fillId="24" borderId="51" xfId="0" applyFont="1" applyFill="1" applyBorder="1" applyAlignment="1" applyProtection="1">
      <alignment horizontal="center" vertical="center" shrinkToFit="1"/>
      <protection locked="0"/>
    </xf>
    <xf numFmtId="0" fontId="13" fillId="24" borderId="44" xfId="0" applyFont="1" applyFill="1" applyBorder="1" applyAlignment="1" applyProtection="1">
      <alignment horizontal="center" vertical="center" shrinkToFit="1"/>
      <protection locked="0"/>
    </xf>
    <xf numFmtId="0" fontId="15" fillId="24" borderId="44" xfId="0" applyFont="1" applyFill="1" applyBorder="1" applyAlignment="1" applyProtection="1">
      <alignment horizontal="center" vertical="center" shrinkToFit="1"/>
      <protection locked="0"/>
    </xf>
    <xf numFmtId="0" fontId="15" fillId="24" borderId="47" xfId="0" applyFont="1" applyFill="1" applyBorder="1" applyAlignment="1" applyProtection="1">
      <alignment horizontal="center" vertical="center" shrinkToFit="1"/>
      <protection locked="0"/>
    </xf>
    <xf numFmtId="0" fontId="13" fillId="24" borderId="47" xfId="0" applyFont="1" applyFill="1" applyBorder="1" applyAlignment="1" applyProtection="1">
      <alignment horizontal="center" vertical="center" shrinkToFit="1"/>
      <protection locked="0"/>
    </xf>
    <xf numFmtId="0" fontId="16" fillId="24" borderId="59" xfId="0" applyFont="1" applyFill="1" applyBorder="1" applyAlignment="1" applyProtection="1">
      <alignment horizontal="center" vertical="center" shrinkToFit="1"/>
      <protection locked="0"/>
    </xf>
    <xf numFmtId="0" fontId="17" fillId="24" borderId="44" xfId="0" applyFont="1" applyFill="1" applyBorder="1" applyAlignment="1" applyProtection="1">
      <alignment horizontal="center" vertical="center" shrinkToFit="1"/>
      <protection locked="0"/>
    </xf>
    <xf numFmtId="0" fontId="17" fillId="24" borderId="51" xfId="0" applyFont="1" applyFill="1" applyBorder="1" applyAlignment="1" applyProtection="1">
      <alignment horizontal="center" vertical="center" shrinkToFit="1"/>
      <protection locked="0"/>
    </xf>
    <xf numFmtId="0" fontId="67" fillId="34" borderId="32" xfId="0" applyFont="1" applyFill="1" applyBorder="1" applyAlignment="1">
      <alignment vertical="top"/>
    </xf>
    <xf numFmtId="0" fontId="67" fillId="34" borderId="32" xfId="0" applyFont="1" applyFill="1" applyBorder="1" applyAlignment="1">
      <alignment vertical="top" wrapText="1"/>
    </xf>
    <xf numFmtId="0" fontId="67" fillId="34" borderId="0" xfId="0" applyFont="1" applyFill="1" applyAlignment="1">
      <alignment vertical="top"/>
    </xf>
    <xf numFmtId="0" fontId="8" fillId="34" borderId="0" xfId="0" applyFont="1" applyFill="1">
      <alignment vertical="center"/>
    </xf>
    <xf numFmtId="0" fontId="13" fillId="0" borderId="123" xfId="0" applyFont="1" applyBorder="1" applyAlignment="1">
      <alignment horizontal="center" vertical="center" wrapText="1" shrinkToFit="1"/>
    </xf>
    <xf numFmtId="0" fontId="13" fillId="0" borderId="80" xfId="0" applyFont="1" applyBorder="1" applyAlignment="1">
      <alignment horizontal="center" vertical="center" wrapText="1" shrinkToFit="1"/>
    </xf>
    <xf numFmtId="0" fontId="18" fillId="0" borderId="105" xfId="0" applyFont="1" applyBorder="1" applyAlignment="1">
      <alignment horizontal="center" vertical="center" shrinkToFit="1"/>
    </xf>
    <xf numFmtId="0" fontId="14" fillId="24" borderId="133" xfId="0" applyFont="1" applyFill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57" fillId="26" borderId="54" xfId="0" applyFont="1" applyFill="1" applyBorder="1" applyAlignment="1">
      <alignment horizontal="center" vertical="center" shrinkToFit="1"/>
    </xf>
    <xf numFmtId="0" fontId="57" fillId="26" borderId="75" xfId="0" applyFont="1" applyFill="1" applyBorder="1" applyAlignment="1">
      <alignment horizontal="center" vertical="center" shrinkToFit="1"/>
    </xf>
    <xf numFmtId="0" fontId="57" fillId="26" borderId="51" xfId="0" applyFont="1" applyFill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 shrinkToFit="1"/>
    </xf>
    <xf numFmtId="0" fontId="15" fillId="0" borderId="75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5" fillId="33" borderId="123" xfId="0" applyFont="1" applyFill="1" applyBorder="1" applyAlignment="1" applyProtection="1">
      <alignment horizontal="center" vertical="center" shrinkToFit="1"/>
      <protection locked="0" hidden="1"/>
    </xf>
    <xf numFmtId="0" fontId="14" fillId="0" borderId="125" xfId="0" applyFont="1" applyBorder="1" applyAlignment="1">
      <alignment horizontal="center" vertical="center" shrinkToFit="1"/>
    </xf>
    <xf numFmtId="0" fontId="14" fillId="0" borderId="127" xfId="0" applyFont="1" applyBorder="1" applyAlignment="1">
      <alignment horizontal="center" vertical="center" shrinkToFit="1"/>
    </xf>
    <xf numFmtId="0" fontId="14" fillId="33" borderId="117" xfId="0" applyFont="1" applyFill="1" applyBorder="1" applyAlignment="1" applyProtection="1">
      <alignment horizontal="left" vertical="center" shrinkToFit="1"/>
      <protection locked="0" hidden="1"/>
    </xf>
    <xf numFmtId="0" fontId="13" fillId="0" borderId="117" xfId="0" applyFont="1" applyBorder="1" applyAlignment="1">
      <alignment horizontal="center" vertical="center" shrinkToFit="1"/>
    </xf>
    <xf numFmtId="0" fontId="13" fillId="0" borderId="126" xfId="0" applyFont="1" applyBorder="1" applyAlignment="1">
      <alignment horizontal="center" vertical="center" shrinkToFit="1"/>
    </xf>
    <xf numFmtId="0" fontId="15" fillId="33" borderId="128" xfId="0" applyFont="1" applyFill="1" applyBorder="1" applyAlignment="1" applyProtection="1">
      <alignment horizontal="center" vertical="center" shrinkToFit="1"/>
      <protection locked="0" hidden="1"/>
    </xf>
    <xf numFmtId="0" fontId="15" fillId="24" borderId="48" xfId="0" applyFont="1" applyFill="1" applyBorder="1" applyAlignment="1">
      <alignment horizontal="center" vertical="center" shrinkToFit="1"/>
    </xf>
    <xf numFmtId="0" fontId="15" fillId="24" borderId="70" xfId="0" applyFont="1" applyFill="1" applyBorder="1" applyAlignment="1">
      <alignment horizontal="center" vertical="center" shrinkToFit="1"/>
    </xf>
    <xf numFmtId="0" fontId="15" fillId="24" borderId="57" xfId="0" applyFont="1" applyFill="1" applyBorder="1" applyAlignment="1">
      <alignment horizontal="center" vertical="center" shrinkToFit="1"/>
    </xf>
    <xf numFmtId="0" fontId="15" fillId="33" borderId="129" xfId="0" applyFont="1" applyFill="1" applyBorder="1" applyAlignment="1" applyProtection="1">
      <alignment horizontal="center" vertical="center" shrinkToFit="1"/>
      <protection locked="0" hidden="1"/>
    </xf>
    <xf numFmtId="0" fontId="14" fillId="24" borderId="12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right" vertical="center"/>
    </xf>
    <xf numFmtId="0" fontId="15" fillId="24" borderId="49" xfId="0" applyFont="1" applyFill="1" applyBorder="1" applyAlignment="1">
      <alignment horizontal="center" vertical="center" shrinkToFit="1"/>
    </xf>
    <xf numFmtId="0" fontId="15" fillId="24" borderId="86" xfId="0" applyFont="1" applyFill="1" applyBorder="1" applyAlignment="1">
      <alignment horizontal="center" vertical="center" shrinkToFit="1"/>
    </xf>
    <xf numFmtId="0" fontId="15" fillId="24" borderId="58" xfId="0" applyFont="1" applyFill="1" applyBorder="1" applyAlignment="1">
      <alignment horizontal="center" vertical="center" shrinkToFit="1"/>
    </xf>
    <xf numFmtId="0" fontId="19" fillId="0" borderId="46" xfId="0" applyFont="1" applyBorder="1" applyAlignment="1">
      <alignment horizontal="center" vertical="center" shrinkToFit="1"/>
    </xf>
    <xf numFmtId="0" fontId="19" fillId="0" borderId="47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 wrapText="1" shrinkToFit="1"/>
    </xf>
    <xf numFmtId="0" fontId="14" fillId="0" borderId="72" xfId="0" applyFont="1" applyBorder="1" applyAlignment="1">
      <alignment horizontal="center" vertical="center" wrapText="1" shrinkToFit="1"/>
    </xf>
    <xf numFmtId="0" fontId="14" fillId="0" borderId="73" xfId="0" applyFont="1" applyBorder="1" applyAlignment="1">
      <alignment horizontal="center" vertical="center" wrapText="1" shrinkToFit="1"/>
    </xf>
    <xf numFmtId="0" fontId="14" fillId="0" borderId="74" xfId="0" applyFont="1" applyBorder="1" applyAlignment="1">
      <alignment horizontal="center" vertical="center" wrapText="1" shrinkToFit="1"/>
    </xf>
    <xf numFmtId="0" fontId="18" fillId="33" borderId="117" xfId="0" applyFont="1" applyFill="1" applyBorder="1" applyAlignment="1" applyProtection="1">
      <alignment horizontal="center" vertical="center" shrinkToFit="1"/>
      <protection locked="0" hidden="1"/>
    </xf>
    <xf numFmtId="0" fontId="19" fillId="0" borderId="43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0" fontId="43" fillId="0" borderId="90" xfId="0" applyFont="1" applyBorder="1" applyAlignment="1">
      <alignment horizontal="left" vertical="center" wrapText="1"/>
    </xf>
    <xf numFmtId="0" fontId="43" fillId="0" borderId="91" xfId="0" applyFont="1" applyBorder="1" applyAlignment="1">
      <alignment horizontal="left" vertical="center" wrapText="1"/>
    </xf>
    <xf numFmtId="0" fontId="43" fillId="0" borderId="92" xfId="0" applyFont="1" applyBorder="1" applyAlignment="1">
      <alignment horizontal="left" vertical="center" wrapText="1"/>
    </xf>
    <xf numFmtId="0" fontId="43" fillId="0" borderId="93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3" fillId="0" borderId="94" xfId="0" applyFont="1" applyBorder="1" applyAlignment="1">
      <alignment horizontal="left" vertical="center" wrapText="1"/>
    </xf>
    <xf numFmtId="0" fontId="43" fillId="0" borderId="95" xfId="0" applyFont="1" applyBorder="1" applyAlignment="1">
      <alignment horizontal="left" vertical="center" wrapText="1"/>
    </xf>
    <xf numFmtId="0" fontId="43" fillId="0" borderId="96" xfId="0" applyFont="1" applyBorder="1" applyAlignment="1">
      <alignment horizontal="left" vertical="center" wrapText="1"/>
    </xf>
    <xf numFmtId="0" fontId="43" fillId="0" borderId="97" xfId="0" applyFont="1" applyBorder="1" applyAlignment="1">
      <alignment horizontal="left" vertical="center" wrapText="1"/>
    </xf>
    <xf numFmtId="0" fontId="45" fillId="0" borderId="0" xfId="0" applyFont="1" applyAlignment="1" applyProtection="1">
      <alignment horizontal="center" vertical="center" wrapText="1"/>
      <protection hidden="1"/>
    </xf>
    <xf numFmtId="0" fontId="47" fillId="0" borderId="0" xfId="0" applyFont="1" applyAlignment="1" applyProtection="1">
      <alignment horizontal="center" vertical="center" wrapText="1"/>
      <protection hidden="1"/>
    </xf>
    <xf numFmtId="0" fontId="14" fillId="0" borderId="48" xfId="0" applyFont="1" applyBorder="1" applyAlignment="1">
      <alignment horizontal="center" vertical="center" shrinkToFit="1"/>
    </xf>
    <xf numFmtId="0" fontId="14" fillId="0" borderId="70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wrapText="1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123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17" xfId="0" applyFont="1" applyBorder="1" applyAlignment="1">
      <alignment horizontal="center" vertical="center" shrinkToFit="1"/>
    </xf>
    <xf numFmtId="0" fontId="14" fillId="33" borderId="123" xfId="0" applyFont="1" applyFill="1" applyBorder="1" applyAlignment="1" applyProtection="1">
      <alignment horizontal="center" vertical="center" shrinkToFit="1"/>
      <protection locked="0" hidden="1"/>
    </xf>
    <xf numFmtId="0" fontId="14" fillId="33" borderId="124" xfId="0" applyFont="1" applyFill="1" applyBorder="1" applyAlignment="1" applyProtection="1">
      <alignment horizontal="center" vertical="center" shrinkToFit="1"/>
      <protection locked="0" hidden="1"/>
    </xf>
    <xf numFmtId="0" fontId="13" fillId="33" borderId="98" xfId="0" applyFont="1" applyFill="1" applyBorder="1" applyAlignment="1">
      <alignment horizontal="center" vertical="center"/>
    </xf>
    <xf numFmtId="0" fontId="13" fillId="33" borderId="99" xfId="0" applyFont="1" applyFill="1" applyBorder="1" applyAlignment="1">
      <alignment horizontal="center" vertical="center"/>
    </xf>
    <xf numFmtId="0" fontId="41" fillId="0" borderId="100" xfId="0" applyFont="1" applyBorder="1" applyAlignment="1">
      <alignment horizontal="left" wrapText="1"/>
    </xf>
    <xf numFmtId="0" fontId="41" fillId="0" borderId="32" xfId="0" applyFont="1" applyBorder="1" applyAlignment="1">
      <alignment horizontal="left" wrapText="1"/>
    </xf>
    <xf numFmtId="0" fontId="41" fillId="0" borderId="33" xfId="0" applyFont="1" applyBorder="1" applyAlignment="1">
      <alignment horizontal="left" wrapText="1"/>
    </xf>
    <xf numFmtId="0" fontId="20" fillId="0" borderId="22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34" xfId="0" applyFont="1" applyBorder="1" applyAlignment="1">
      <alignment horizontal="left" vertical="top" wrapText="1"/>
    </xf>
    <xf numFmtId="0" fontId="18" fillId="24" borderId="117" xfId="0" applyFont="1" applyFill="1" applyBorder="1" applyAlignment="1" applyProtection="1">
      <alignment horizontal="center" vertical="center" shrinkToFit="1"/>
      <protection locked="0" hidden="1"/>
    </xf>
    <xf numFmtId="0" fontId="18" fillId="24" borderId="126" xfId="0" applyFont="1" applyFill="1" applyBorder="1" applyAlignment="1" applyProtection="1">
      <alignment horizontal="center" vertical="center" shrinkToFit="1"/>
      <protection locked="0" hidden="1"/>
    </xf>
    <xf numFmtId="0" fontId="14" fillId="0" borderId="45" xfId="0" applyFont="1" applyBorder="1" applyAlignment="1" applyProtection="1">
      <alignment horizontal="center" vertical="center" shrinkToFit="1"/>
      <protection hidden="1"/>
    </xf>
    <xf numFmtId="0" fontId="14" fillId="0" borderId="131" xfId="0" applyFont="1" applyBorder="1" applyAlignment="1" applyProtection="1">
      <alignment horizontal="center" vertical="center" shrinkToFit="1"/>
      <protection hidden="1"/>
    </xf>
    <xf numFmtId="0" fontId="14" fillId="0" borderId="132" xfId="0" applyFont="1" applyBorder="1" applyAlignment="1" applyProtection="1">
      <alignment horizontal="center" vertical="center" shrinkToFit="1"/>
      <protection hidden="1"/>
    </xf>
    <xf numFmtId="0" fontId="13" fillId="0" borderId="54" xfId="0" applyFont="1" applyBorder="1" applyAlignment="1" applyProtection="1">
      <alignment horizontal="center" vertical="center" shrinkToFit="1"/>
      <protection hidden="1"/>
    </xf>
    <xf numFmtId="0" fontId="13" fillId="0" borderId="75" xfId="0" applyFont="1" applyBorder="1" applyAlignment="1" applyProtection="1">
      <alignment horizontal="center" vertical="center" shrinkToFit="1"/>
      <protection hidden="1"/>
    </xf>
    <xf numFmtId="0" fontId="13" fillId="0" borderId="51" xfId="0" applyFont="1" applyBorder="1" applyAlignment="1" applyProtection="1">
      <alignment horizontal="center" vertical="center" shrinkToFit="1"/>
      <protection hidden="1"/>
    </xf>
    <xf numFmtId="0" fontId="18" fillId="0" borderId="2" xfId="0" applyFont="1" applyBorder="1" applyAlignment="1" applyProtection="1">
      <alignment horizontal="center" vertical="center" shrinkToFit="1"/>
      <protection locked="0" hidden="1"/>
    </xf>
    <xf numFmtId="0" fontId="18" fillId="0" borderId="7" xfId="0" applyFont="1" applyBorder="1" applyAlignment="1" applyProtection="1">
      <alignment horizontal="center" vertical="center" shrinkToFit="1"/>
      <protection locked="0" hidden="1"/>
    </xf>
    <xf numFmtId="0" fontId="18" fillId="0" borderId="1" xfId="0" applyFont="1" applyBorder="1" applyAlignment="1" applyProtection="1">
      <alignment horizontal="center" vertical="center" shrinkToFit="1"/>
      <protection locked="0" hidden="1"/>
    </xf>
    <xf numFmtId="0" fontId="15" fillId="0" borderId="23" xfId="0" applyFont="1" applyBorder="1" applyAlignment="1" applyProtection="1">
      <alignment horizontal="center" vertical="center" shrinkToFit="1"/>
      <protection hidden="1"/>
    </xf>
    <xf numFmtId="0" fontId="15" fillId="0" borderId="12" xfId="0" applyFont="1" applyBorder="1" applyAlignment="1" applyProtection="1">
      <alignment horizontal="center" vertical="center" shrinkToFit="1"/>
      <protection hidden="1"/>
    </xf>
    <xf numFmtId="0" fontId="15" fillId="0" borderId="13" xfId="0" applyFont="1" applyBorder="1" applyAlignment="1" applyProtection="1">
      <alignment horizontal="center" vertical="center" shrinkToFit="1"/>
      <protection hidden="1"/>
    </xf>
    <xf numFmtId="0" fontId="15" fillId="0" borderId="10" xfId="0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 applyProtection="1">
      <alignment horizontal="center" vertical="center" shrinkToFit="1"/>
      <protection hidden="1"/>
    </xf>
    <xf numFmtId="0" fontId="17" fillId="29" borderId="40" xfId="0" applyFont="1" applyFill="1" applyBorder="1" applyAlignment="1" applyProtection="1">
      <alignment horizontal="center" vertical="center" shrinkToFit="1"/>
      <protection hidden="1"/>
    </xf>
    <xf numFmtId="0" fontId="17" fillId="29" borderId="41" xfId="0" applyFont="1" applyFill="1" applyBorder="1" applyAlignment="1" applyProtection="1">
      <alignment horizontal="center" vertical="center" shrinkToFit="1"/>
      <protection hidden="1"/>
    </xf>
    <xf numFmtId="0" fontId="17" fillId="29" borderId="42" xfId="0" applyFont="1" applyFill="1" applyBorder="1" applyAlignment="1" applyProtection="1">
      <alignment horizontal="center" vertical="center" shrinkToFit="1"/>
      <protection hidden="1"/>
    </xf>
    <xf numFmtId="0" fontId="14" fillId="0" borderId="71" xfId="0" applyFont="1" applyBorder="1" applyAlignment="1" applyProtection="1">
      <alignment horizontal="center" vertical="center" shrinkToFit="1"/>
      <protection hidden="1"/>
    </xf>
    <xf numFmtId="0" fontId="14" fillId="0" borderId="72" xfId="0" applyFont="1" applyBorder="1" applyAlignment="1" applyProtection="1">
      <alignment horizontal="center" vertical="center" shrinkToFit="1"/>
      <protection hidden="1"/>
    </xf>
    <xf numFmtId="0" fontId="14" fillId="0" borderId="73" xfId="0" applyFont="1" applyBorder="1" applyAlignment="1" applyProtection="1">
      <alignment horizontal="center" vertical="center" shrinkToFit="1"/>
      <protection hidden="1"/>
    </xf>
    <xf numFmtId="0" fontId="14" fillId="0" borderId="74" xfId="0" applyFont="1" applyBorder="1" applyAlignment="1" applyProtection="1">
      <alignment horizontal="center" vertical="center" shrinkToFit="1"/>
      <protection hidden="1"/>
    </xf>
    <xf numFmtId="0" fontId="14" fillId="0" borderId="48" xfId="0" applyFont="1" applyBorder="1" applyAlignment="1" applyProtection="1">
      <alignment horizontal="center" vertical="center" shrinkToFit="1"/>
      <protection hidden="1"/>
    </xf>
    <xf numFmtId="0" fontId="14" fillId="0" borderId="70" xfId="0" applyFont="1" applyBorder="1" applyAlignment="1" applyProtection="1">
      <alignment horizontal="center" vertical="center" shrinkToFit="1"/>
      <protection hidden="1"/>
    </xf>
    <xf numFmtId="0" fontId="14" fillId="0" borderId="50" xfId="0" applyFont="1" applyBorder="1" applyAlignment="1" applyProtection="1">
      <alignment horizontal="center" vertical="center" shrinkToFit="1"/>
      <protection hidden="1"/>
    </xf>
    <xf numFmtId="0" fontId="14" fillId="0" borderId="30" xfId="0" applyFont="1" applyBorder="1" applyAlignment="1" applyProtection="1">
      <alignment horizontal="center" vertical="center" shrinkToFit="1"/>
      <protection hidden="1"/>
    </xf>
    <xf numFmtId="0" fontId="14" fillId="0" borderId="10" xfId="0" applyFont="1" applyBorder="1" applyAlignment="1" applyProtection="1">
      <alignment horizontal="center" vertical="center" shrinkToFit="1"/>
      <protection hidden="1"/>
    </xf>
    <xf numFmtId="0" fontId="18" fillId="0" borderId="130" xfId="0" applyFont="1" applyBorder="1" applyAlignment="1" applyProtection="1">
      <alignment horizontal="center" vertical="center" shrinkToFit="1"/>
      <protection locked="0" hidden="1"/>
    </xf>
    <xf numFmtId="0" fontId="18" fillId="0" borderId="119" xfId="0" applyFont="1" applyBorder="1" applyAlignment="1" applyProtection="1">
      <alignment horizontal="center" vertical="center" shrinkToFit="1"/>
      <protection locked="0" hidden="1"/>
    </xf>
    <xf numFmtId="0" fontId="18" fillId="0" borderId="122" xfId="0" applyFont="1" applyBorder="1" applyAlignment="1" applyProtection="1">
      <alignment horizontal="center" vertical="center" shrinkToFit="1"/>
      <protection locked="0" hidden="1"/>
    </xf>
    <xf numFmtId="0" fontId="14" fillId="0" borderId="55" xfId="0" applyFont="1" applyBorder="1" applyAlignment="1" applyProtection="1">
      <alignment horizontal="center" vertical="center" shrinkToFit="1"/>
      <protection hidden="1"/>
    </xf>
    <xf numFmtId="0" fontId="14" fillId="0" borderId="101" xfId="0" applyFont="1" applyBorder="1" applyAlignment="1" applyProtection="1">
      <alignment horizontal="left" vertical="center" shrinkToFit="1"/>
      <protection hidden="1"/>
    </xf>
    <xf numFmtId="0" fontId="14" fillId="0" borderId="102" xfId="0" applyFont="1" applyBorder="1" applyAlignment="1" applyProtection="1">
      <alignment horizontal="left" vertical="center" shrinkToFit="1"/>
      <protection hidden="1"/>
    </xf>
    <xf numFmtId="0" fontId="19" fillId="0" borderId="43" xfId="0" applyFont="1" applyBorder="1" applyAlignment="1" applyProtection="1">
      <alignment horizontal="center" vertical="center" shrinkToFit="1"/>
      <protection hidden="1"/>
    </xf>
    <xf numFmtId="0" fontId="19" fillId="0" borderId="44" xfId="0" applyFont="1" applyBorder="1" applyAlignment="1" applyProtection="1">
      <alignment horizontal="center" vertical="center" shrinkToFit="1"/>
      <protection hidden="1"/>
    </xf>
    <xf numFmtId="0" fontId="14" fillId="0" borderId="56" xfId="0" applyFont="1" applyBorder="1" applyAlignment="1" applyProtection="1">
      <alignment horizontal="center" vertical="center" shrinkToFit="1"/>
      <protection hidden="1"/>
    </xf>
    <xf numFmtId="0" fontId="15" fillId="24" borderId="49" xfId="0" applyFont="1" applyFill="1" applyBorder="1" applyAlignment="1" applyProtection="1">
      <alignment horizontal="center" vertical="center" shrinkToFit="1"/>
      <protection locked="0"/>
    </xf>
    <xf numFmtId="0" fontId="15" fillId="24" borderId="86" xfId="0" applyFont="1" applyFill="1" applyBorder="1" applyAlignment="1" applyProtection="1">
      <alignment horizontal="center" vertical="center" shrinkToFit="1"/>
      <protection locked="0"/>
    </xf>
    <xf numFmtId="0" fontId="15" fillId="24" borderId="58" xfId="0" applyFont="1" applyFill="1" applyBorder="1" applyAlignment="1" applyProtection="1">
      <alignment horizontal="center" vertical="center" shrinkToFit="1"/>
      <protection locked="0"/>
    </xf>
    <xf numFmtId="0" fontId="19" fillId="0" borderId="46" xfId="0" applyFont="1" applyBorder="1" applyAlignment="1" applyProtection="1">
      <alignment horizontal="center" vertical="center" shrinkToFit="1"/>
      <protection hidden="1"/>
    </xf>
    <xf numFmtId="0" fontId="19" fillId="0" borderId="47" xfId="0" applyFont="1" applyBorder="1" applyAlignment="1" applyProtection="1">
      <alignment horizontal="center" vertical="center" shrinkToFit="1"/>
      <protection hidden="1"/>
    </xf>
    <xf numFmtId="0" fontId="66" fillId="0" borderId="0" xfId="0" applyFont="1" applyAlignment="1" applyProtection="1">
      <alignment horizontal="center" vertical="center" wrapText="1"/>
      <protection hidden="1"/>
    </xf>
    <xf numFmtId="0" fontId="43" fillId="0" borderId="24" xfId="0" applyFont="1" applyBorder="1" applyAlignment="1" applyProtection="1">
      <alignment horizontal="left" vertical="center" wrapText="1"/>
      <protection hidden="1"/>
    </xf>
    <xf numFmtId="0" fontId="43" fillId="0" borderId="32" xfId="0" applyFont="1" applyBorder="1" applyAlignment="1" applyProtection="1">
      <alignment horizontal="left" vertical="center" wrapText="1"/>
      <protection hidden="1"/>
    </xf>
    <xf numFmtId="0" fontId="43" fillId="0" borderId="33" xfId="0" applyFont="1" applyBorder="1" applyAlignment="1" applyProtection="1">
      <alignment horizontal="left" vertical="center" wrapText="1"/>
      <protection hidden="1"/>
    </xf>
    <xf numFmtId="0" fontId="43" fillId="0" borderId="22" xfId="0" applyFont="1" applyBorder="1" applyAlignment="1" applyProtection="1">
      <alignment horizontal="left" vertical="center" wrapText="1"/>
      <protection hidden="1"/>
    </xf>
    <xf numFmtId="0" fontId="43" fillId="0" borderId="0" xfId="0" applyFont="1" applyAlignment="1" applyProtection="1">
      <alignment horizontal="left" vertical="center" wrapText="1"/>
      <protection hidden="1"/>
    </xf>
    <xf numFmtId="0" fontId="43" fillId="0" borderId="34" xfId="0" applyFont="1" applyBorder="1" applyAlignment="1" applyProtection="1">
      <alignment horizontal="left" vertical="center" wrapText="1"/>
      <protection hidden="1"/>
    </xf>
    <xf numFmtId="0" fontId="43" fillId="0" borderId="23" xfId="0" applyFont="1" applyBorder="1" applyAlignment="1" applyProtection="1">
      <alignment horizontal="left" vertical="center" wrapText="1"/>
      <protection hidden="1"/>
    </xf>
    <xf numFmtId="0" fontId="43" fillId="0" borderId="12" xfId="0" applyFont="1" applyBorder="1" applyAlignment="1" applyProtection="1">
      <alignment horizontal="left" vertical="center" wrapText="1"/>
      <protection hidden="1"/>
    </xf>
    <xf numFmtId="0" fontId="43" fillId="0" borderId="13" xfId="0" applyFont="1" applyBorder="1" applyAlignment="1" applyProtection="1">
      <alignment horizontal="left" vertical="center" wrapText="1"/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15" fillId="24" borderId="48" xfId="0" applyFont="1" applyFill="1" applyBorder="1" applyAlignment="1" applyProtection="1">
      <alignment horizontal="center" vertical="center" shrinkToFit="1"/>
      <protection locked="0"/>
    </xf>
    <xf numFmtId="0" fontId="15" fillId="24" borderId="70" xfId="0" applyFont="1" applyFill="1" applyBorder="1" applyAlignment="1" applyProtection="1">
      <alignment horizontal="center" vertical="center" shrinkToFit="1"/>
      <protection locked="0"/>
    </xf>
    <xf numFmtId="0" fontId="15" fillId="24" borderId="57" xfId="0" applyFont="1" applyFill="1" applyBorder="1" applyAlignment="1" applyProtection="1">
      <alignment horizontal="center" vertical="center" shrinkToFit="1"/>
      <protection locked="0"/>
    </xf>
    <xf numFmtId="0" fontId="14" fillId="0" borderId="71" xfId="0" applyFon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74" xfId="0" applyFont="1" applyBorder="1" applyAlignment="1">
      <alignment horizontal="center" vertical="center" shrinkToFit="1"/>
    </xf>
    <xf numFmtId="0" fontId="16" fillId="0" borderId="0" xfId="0" applyFont="1" applyAlignment="1" applyProtection="1">
      <alignment horizontal="center" vertical="center"/>
      <protection hidden="1"/>
    </xf>
    <xf numFmtId="0" fontId="18" fillId="0" borderId="109" xfId="0" applyFont="1" applyBorder="1" applyAlignment="1" applyProtection="1">
      <alignment horizontal="center" vertical="center" shrinkToFit="1"/>
      <protection hidden="1"/>
    </xf>
    <xf numFmtId="0" fontId="18" fillId="0" borderId="10" xfId="0" applyFont="1" applyBorder="1" applyAlignment="1" applyProtection="1">
      <alignment horizontal="center" vertical="center" shrinkToFit="1"/>
      <protection hidden="1"/>
    </xf>
    <xf numFmtId="0" fontId="18" fillId="0" borderId="5" xfId="0" applyFont="1" applyBorder="1" applyAlignment="1" applyProtection="1">
      <alignment horizontal="center" vertical="center" shrinkToFit="1"/>
      <protection hidden="1"/>
    </xf>
    <xf numFmtId="0" fontId="55" fillId="30" borderId="40" xfId="0" applyFont="1" applyFill="1" applyBorder="1" applyAlignment="1">
      <alignment horizontal="center" vertical="center" shrinkToFit="1"/>
    </xf>
    <xf numFmtId="0" fontId="55" fillId="30" borderId="41" xfId="0" applyFont="1" applyFill="1" applyBorder="1" applyAlignment="1">
      <alignment horizontal="center" vertical="center" shrinkToFit="1"/>
    </xf>
    <xf numFmtId="0" fontId="55" fillId="30" borderId="42" xfId="0" applyFont="1" applyFill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shrinkToFit="1"/>
    </xf>
    <xf numFmtId="0" fontId="15" fillId="0" borderId="103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0" fontId="14" fillId="0" borderId="105" xfId="0" applyFont="1" applyBorder="1" applyAlignment="1" applyProtection="1">
      <alignment horizontal="center" vertical="center" shrinkToFit="1"/>
      <protection hidden="1"/>
    </xf>
    <xf numFmtId="0" fontId="14" fillId="0" borderId="106" xfId="0" applyFont="1" applyBorder="1" applyAlignment="1" applyProtection="1">
      <alignment horizontal="center" vertical="center" shrinkToFit="1"/>
      <protection hidden="1"/>
    </xf>
    <xf numFmtId="0" fontId="14" fillId="0" borderId="107" xfId="0" applyFont="1" applyBorder="1" applyAlignment="1" applyProtection="1">
      <alignment horizontal="center" vertical="center" shrinkToFit="1"/>
      <protection hidden="1"/>
    </xf>
    <xf numFmtId="0" fontId="13" fillId="0" borderId="40" xfId="0" applyFont="1" applyBorder="1" applyAlignment="1" applyProtection="1">
      <alignment horizontal="center" vertical="center" shrinkToFit="1"/>
      <protection hidden="1"/>
    </xf>
    <xf numFmtId="0" fontId="13" fillId="0" borderId="41" xfId="0" applyFont="1" applyBorder="1" applyAlignment="1" applyProtection="1">
      <alignment horizontal="center" vertical="center" shrinkToFit="1"/>
      <protection hidden="1"/>
    </xf>
    <xf numFmtId="0" fontId="13" fillId="0" borderId="42" xfId="0" applyFont="1" applyBorder="1" applyAlignment="1" applyProtection="1">
      <alignment horizontal="center" vertical="center" shrinkToFit="1"/>
      <protection hidden="1"/>
    </xf>
    <xf numFmtId="0" fontId="14" fillId="0" borderId="38" xfId="0" applyFont="1" applyBorder="1" applyAlignment="1" applyProtection="1">
      <alignment horizontal="left" vertical="center" shrinkToFit="1"/>
      <protection hidden="1"/>
    </xf>
    <xf numFmtId="0" fontId="15" fillId="0" borderId="110" xfId="0" applyFont="1" applyBorder="1" applyAlignment="1" applyProtection="1">
      <alignment horizontal="center" vertical="center" shrinkToFit="1"/>
      <protection hidden="1"/>
    </xf>
    <xf numFmtId="0" fontId="15" fillId="0" borderId="86" xfId="0" applyFont="1" applyBorder="1" applyAlignment="1" applyProtection="1">
      <alignment horizontal="center" vertical="center" shrinkToFit="1"/>
      <protection hidden="1"/>
    </xf>
    <xf numFmtId="0" fontId="15" fillId="0" borderId="58" xfId="0" applyFont="1" applyBorder="1" applyAlignment="1" applyProtection="1">
      <alignment horizontal="center" vertical="center" shrinkToFit="1"/>
      <protection hidden="1"/>
    </xf>
    <xf numFmtId="0" fontId="15" fillId="0" borderId="104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15" fillId="24" borderId="52" xfId="0" applyFont="1" applyFill="1" applyBorder="1" applyAlignment="1" applyProtection="1">
      <alignment horizontal="center" vertical="center" shrinkToFit="1"/>
      <protection locked="0"/>
    </xf>
    <xf numFmtId="0" fontId="15" fillId="24" borderId="104" xfId="0" applyFont="1" applyFill="1" applyBorder="1" applyAlignment="1" applyProtection="1">
      <alignment horizontal="center" vertical="center" shrinkToFit="1"/>
      <protection locked="0"/>
    </xf>
    <xf numFmtId="0" fontId="15" fillId="24" borderId="53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right" vertical="center"/>
      <protection hidden="1"/>
    </xf>
    <xf numFmtId="0" fontId="15" fillId="0" borderId="60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4" fillId="0" borderId="0" xfId="0" applyFont="1" applyAlignment="1" applyProtection="1">
      <alignment horizontal="center" vertical="center"/>
      <protection hidden="1"/>
    </xf>
    <xf numFmtId="0" fontId="43" fillId="0" borderId="24" xfId="0" applyFont="1" applyBorder="1" applyAlignment="1">
      <alignment horizontal="left" vertical="center" wrapText="1"/>
    </xf>
    <xf numFmtId="0" fontId="43" fillId="0" borderId="32" xfId="0" applyFont="1" applyBorder="1" applyAlignment="1">
      <alignment horizontal="left" vertical="center" wrapText="1"/>
    </xf>
    <xf numFmtId="0" fontId="43" fillId="0" borderId="33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 wrapText="1"/>
    </xf>
    <xf numFmtId="0" fontId="43" fillId="0" borderId="34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12" xfId="0" applyFont="1" applyBorder="1" applyAlignment="1">
      <alignment horizontal="left" vertical="center" wrapText="1"/>
    </xf>
    <xf numFmtId="0" fontId="43" fillId="0" borderId="13" xfId="0" applyFont="1" applyBorder="1" applyAlignment="1">
      <alignment horizontal="left" vertical="center" wrapText="1"/>
    </xf>
    <xf numFmtId="0" fontId="14" fillId="0" borderId="116" xfId="0" applyFont="1" applyBorder="1" applyAlignment="1" applyProtection="1">
      <alignment horizontal="center" vertical="center" shrinkToFit="1"/>
      <protection hidden="1"/>
    </xf>
    <xf numFmtId="0" fontId="18" fillId="0" borderId="118" xfId="0" applyFont="1" applyBorder="1" applyAlignment="1" applyProtection="1">
      <alignment horizontal="center" vertical="center" shrinkToFit="1"/>
      <protection locked="0" hidden="1"/>
    </xf>
    <xf numFmtId="0" fontId="18" fillId="0" borderId="114" xfId="0" applyFont="1" applyBorder="1" applyAlignment="1" applyProtection="1">
      <alignment horizontal="center" vertical="center" shrinkToFit="1"/>
      <protection locked="0" hidden="1"/>
    </xf>
    <xf numFmtId="0" fontId="18" fillId="0" borderId="115" xfId="0" applyFont="1" applyBorder="1" applyAlignment="1" applyProtection="1">
      <alignment horizontal="center" vertical="center" shrinkToFit="1"/>
      <protection locked="0" hidden="1"/>
    </xf>
    <xf numFmtId="0" fontId="17" fillId="31" borderId="40" xfId="0" applyFont="1" applyFill="1" applyBorder="1" applyAlignment="1">
      <alignment horizontal="center" vertical="center" shrinkToFit="1"/>
    </xf>
    <xf numFmtId="0" fontId="17" fillId="31" borderId="41" xfId="0" applyFont="1" applyFill="1" applyBorder="1" applyAlignment="1">
      <alignment horizontal="center" vertical="center" shrinkToFit="1"/>
    </xf>
    <xf numFmtId="0" fontId="17" fillId="31" borderId="42" xfId="0" applyFont="1" applyFill="1" applyBorder="1" applyAlignment="1">
      <alignment horizontal="center" vertical="center" shrinkToFit="1"/>
    </xf>
    <xf numFmtId="0" fontId="15" fillId="0" borderId="108" xfId="0" applyFont="1" applyBorder="1" applyAlignment="1">
      <alignment horizontal="center" vertical="center" shrinkToFit="1"/>
    </xf>
    <xf numFmtId="0" fontId="14" fillId="0" borderId="39" xfId="0" applyFont="1" applyBorder="1" applyAlignment="1" applyProtection="1">
      <alignment horizontal="left" vertical="center" shrinkToFit="1"/>
      <protection hidden="1"/>
    </xf>
    <xf numFmtId="0" fontId="14" fillId="0" borderId="81" xfId="0" applyFont="1" applyBorder="1" applyAlignment="1">
      <alignment horizontal="center" vertical="center" shrinkToFit="1"/>
    </xf>
    <xf numFmtId="0" fontId="14" fillId="0" borderId="78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14" fillId="0" borderId="76" xfId="0" applyFont="1" applyBorder="1" applyAlignment="1" applyProtection="1">
      <alignment horizontal="center" vertical="center" shrinkToFit="1"/>
      <protection hidden="1"/>
    </xf>
    <xf numFmtId="0" fontId="17" fillId="28" borderId="40" xfId="0" applyFont="1" applyFill="1" applyBorder="1" applyAlignment="1">
      <alignment horizontal="center" vertical="center" shrinkToFit="1"/>
    </xf>
    <xf numFmtId="0" fontId="17" fillId="28" borderId="41" xfId="0" applyFont="1" applyFill="1" applyBorder="1" applyAlignment="1">
      <alignment horizontal="center" vertical="center" shrinkToFit="1"/>
    </xf>
    <xf numFmtId="0" fontId="17" fillId="28" borderId="42" xfId="0" applyFont="1" applyFill="1" applyBorder="1" applyAlignment="1">
      <alignment horizontal="center" vertical="center" shrinkToFit="1"/>
    </xf>
    <xf numFmtId="0" fontId="17" fillId="29" borderId="40" xfId="0" applyFont="1" applyFill="1" applyBorder="1" applyAlignment="1">
      <alignment horizontal="center" vertical="center" shrinkToFit="1"/>
    </xf>
    <xf numFmtId="0" fontId="17" fillId="29" borderId="41" xfId="0" applyFont="1" applyFill="1" applyBorder="1" applyAlignment="1">
      <alignment horizontal="center" vertical="center" shrinkToFit="1"/>
    </xf>
    <xf numFmtId="0" fontId="17" fillId="29" borderId="42" xfId="0" applyFont="1" applyFill="1" applyBorder="1" applyAlignment="1">
      <alignment horizontal="center" vertical="center" shrinkToFit="1"/>
    </xf>
    <xf numFmtId="0" fontId="14" fillId="0" borderId="24" xfId="0" applyFont="1" applyBorder="1" applyAlignment="1" applyProtection="1">
      <alignment horizontal="center" vertical="center" shrinkToFit="1"/>
      <protection hidden="1"/>
    </xf>
    <xf numFmtId="0" fontId="14" fillId="0" borderId="32" xfId="0" applyFont="1" applyBorder="1" applyAlignment="1" applyProtection="1">
      <alignment horizontal="center" vertical="center" shrinkToFit="1"/>
      <protection hidden="1"/>
    </xf>
    <xf numFmtId="0" fontId="18" fillId="0" borderId="32" xfId="0" applyFont="1" applyBorder="1" applyAlignment="1" applyProtection="1">
      <alignment horizontal="center" vertical="center" shrinkToFit="1"/>
      <protection hidden="1"/>
    </xf>
    <xf numFmtId="0" fontId="18" fillId="0" borderId="120" xfId="0" applyFont="1" applyBorder="1" applyAlignment="1" applyProtection="1">
      <alignment horizontal="center" vertical="center" shrinkToFit="1"/>
      <protection locked="0" hidden="1"/>
    </xf>
    <xf numFmtId="0" fontId="18" fillId="0" borderId="30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21" xfId="0" applyFont="1" applyBorder="1" applyAlignment="1">
      <alignment horizontal="center" vertical="center" shrinkToFit="1"/>
    </xf>
    <xf numFmtId="0" fontId="15" fillId="0" borderId="32" xfId="0" applyFont="1" applyBorder="1" applyAlignment="1" applyProtection="1">
      <alignment horizontal="center" vertical="center" shrinkToFit="1"/>
      <protection hidden="1"/>
    </xf>
    <xf numFmtId="0" fontId="15" fillId="0" borderId="33" xfId="0" applyFont="1" applyBorder="1" applyAlignment="1" applyProtection="1">
      <alignment horizontal="center" vertical="center" shrinkToFit="1"/>
      <protection hidden="1"/>
    </xf>
    <xf numFmtId="0" fontId="19" fillId="0" borderId="43" xfId="0" applyFont="1" applyBorder="1" applyAlignment="1" applyProtection="1">
      <alignment horizontal="center" vertical="center" shrinkToFit="1"/>
      <protection locked="0"/>
    </xf>
    <xf numFmtId="0" fontId="19" fillId="0" borderId="44" xfId="0" applyFont="1" applyBorder="1" applyAlignment="1" applyProtection="1">
      <alignment horizontal="center" vertical="center" shrinkToFit="1"/>
      <protection locked="0"/>
    </xf>
    <xf numFmtId="0" fontId="19" fillId="0" borderId="46" xfId="0" applyFont="1" applyBorder="1" applyAlignment="1" applyProtection="1">
      <alignment horizontal="center" vertical="center" shrinkToFit="1"/>
      <protection locked="0"/>
    </xf>
    <xf numFmtId="0" fontId="19" fillId="0" borderId="47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left" vertical="center" shrinkToFit="1"/>
      <protection hidden="1"/>
    </xf>
    <xf numFmtId="0" fontId="14" fillId="0" borderId="34" xfId="0" applyFont="1" applyBorder="1" applyAlignment="1" applyProtection="1">
      <alignment horizontal="left" vertical="center" shrinkToFit="1"/>
      <protection hidden="1"/>
    </xf>
    <xf numFmtId="0" fontId="16" fillId="0" borderId="32" xfId="0" applyFont="1" applyBorder="1" applyAlignment="1" applyProtection="1">
      <alignment horizontal="center" vertical="center" shrinkToFit="1"/>
      <protection hidden="1"/>
    </xf>
    <xf numFmtId="0" fontId="16" fillId="0" borderId="33" xfId="0" applyFont="1" applyBorder="1" applyAlignment="1" applyProtection="1">
      <alignment horizontal="center" vertical="center" shrinkToFit="1"/>
      <protection hidden="1"/>
    </xf>
    <xf numFmtId="0" fontId="13" fillId="0" borderId="32" xfId="0" applyFont="1" applyBorder="1" applyAlignment="1" applyProtection="1">
      <alignment horizontal="center" vertical="center" wrapText="1" shrinkToFit="1"/>
      <protection hidden="1"/>
    </xf>
    <xf numFmtId="0" fontId="13" fillId="0" borderId="33" xfId="0" applyFont="1" applyBorder="1" applyAlignment="1" applyProtection="1">
      <alignment horizontal="center" vertical="center" wrapText="1" shrinkToFit="1"/>
      <protection hidden="1"/>
    </xf>
    <xf numFmtId="0" fontId="19" fillId="0" borderId="54" xfId="0" applyFont="1" applyBorder="1" applyAlignment="1">
      <alignment horizontal="center" vertical="center" shrinkToFit="1"/>
    </xf>
    <xf numFmtId="0" fontId="19" fillId="0" borderId="7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19" fillId="0" borderId="54" xfId="0" applyFont="1" applyBorder="1" applyAlignment="1" applyProtection="1">
      <alignment horizontal="center" vertical="center" shrinkToFit="1"/>
      <protection locked="0"/>
    </xf>
    <xf numFmtId="0" fontId="19" fillId="0" borderId="75" xfId="0" applyFont="1" applyBorder="1" applyAlignment="1" applyProtection="1">
      <alignment horizontal="center" vertical="center" shrinkToFit="1"/>
      <protection locked="0"/>
    </xf>
    <xf numFmtId="0" fontId="13" fillId="0" borderId="22" xfId="0" applyFont="1" applyBorder="1" applyAlignment="1" applyProtection="1">
      <alignment horizontal="center" vertical="center" shrinkToFit="1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13" fillId="0" borderId="34" xfId="0" applyFont="1" applyBorder="1" applyAlignment="1" applyProtection="1">
      <alignment horizontal="center" vertical="center" shrinkToFit="1"/>
      <protection hidden="1"/>
    </xf>
    <xf numFmtId="0" fontId="12" fillId="0" borderId="24" xfId="0" applyFont="1" applyBorder="1" applyAlignment="1" applyProtection="1">
      <alignment horizontal="center" vertical="center"/>
      <protection hidden="1"/>
    </xf>
    <xf numFmtId="0" fontId="12" fillId="0" borderId="32" xfId="0" applyFont="1" applyBorder="1" applyAlignment="1" applyProtection="1">
      <alignment horizontal="center" vertical="center"/>
      <protection hidden="1"/>
    </xf>
    <xf numFmtId="0" fontId="12" fillId="0" borderId="33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6" fillId="24" borderId="3" xfId="0" applyFont="1" applyFill="1" applyBorder="1" applyAlignment="1" applyProtection="1">
      <alignment horizontal="center" vertical="center"/>
      <protection locked="0"/>
    </xf>
    <xf numFmtId="0" fontId="6" fillId="24" borderId="7" xfId="0" applyFont="1" applyFill="1" applyBorder="1" applyAlignment="1" applyProtection="1">
      <alignment horizontal="center" vertical="center"/>
      <protection locked="0"/>
    </xf>
    <xf numFmtId="0" fontId="6" fillId="24" borderId="18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0" fillId="0" borderId="14" xfId="0" applyFont="1" applyBorder="1" applyAlignment="1" applyProtection="1">
      <alignment horizontal="center" vertical="center"/>
      <protection hidden="1"/>
    </xf>
    <xf numFmtId="0" fontId="40" fillId="0" borderId="15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6" xfId="0" applyFont="1" applyBorder="1" applyAlignment="1" applyProtection="1">
      <alignment horizontal="center" vertical="center"/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58" fillId="0" borderId="32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35" xfId="0" applyFont="1" applyBorder="1" applyAlignment="1" applyProtection="1">
      <alignment horizontal="center" vertical="center"/>
      <protection hidden="1"/>
    </xf>
    <xf numFmtId="0" fontId="6" fillId="0" borderId="88" xfId="0" applyFont="1" applyBorder="1" applyAlignment="1" applyProtection="1">
      <alignment horizontal="center" vertical="center"/>
      <protection hidden="1"/>
    </xf>
    <xf numFmtId="0" fontId="6" fillId="0" borderId="89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11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11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87" xfId="0" applyFont="1" applyBorder="1" applyAlignment="1" applyProtection="1">
      <alignment horizontal="center" vertical="center"/>
      <protection hidden="1"/>
    </xf>
    <xf numFmtId="0" fontId="11" fillId="0" borderId="88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11" fillId="0" borderId="15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0" fillId="0" borderId="0" xfId="0" applyFont="1" applyAlignment="1">
      <alignment horizontal="center" vertical="center"/>
    </xf>
    <xf numFmtId="0" fontId="59" fillId="0" borderId="32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11" fillId="0" borderId="28" xfId="2" applyNumberFormat="1" applyFont="1" applyFill="1" applyBorder="1" applyAlignment="1" applyProtection="1">
      <alignment horizontal="center" vertical="center"/>
      <protection hidden="1"/>
    </xf>
    <xf numFmtId="0" fontId="11" fillId="0" borderId="29" xfId="2" applyNumberFormat="1" applyFont="1" applyFill="1" applyBorder="1" applyAlignment="1" applyProtection="1">
      <alignment horizontal="center" vertical="center"/>
      <protection hidden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</cellXfs>
  <cellStyles count="51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メモ 3" xfId="46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計算 3" xfId="47" xr:uid="{00000000-0005-0000-0000-000020000000}"/>
    <cellStyle name="警告文 2" xfId="35" xr:uid="{00000000-0005-0000-0000-000021000000}"/>
    <cellStyle name="桁区切り" xfId="1" builtinId="6"/>
    <cellStyle name="桁区切り 2" xfId="36" xr:uid="{00000000-0005-0000-0000-000023000000}"/>
    <cellStyle name="見出し 1 2" xfId="37" xr:uid="{00000000-0005-0000-0000-000024000000}"/>
    <cellStyle name="見出し 2 2" xfId="38" xr:uid="{00000000-0005-0000-0000-000025000000}"/>
    <cellStyle name="見出し 3 2" xfId="39" xr:uid="{00000000-0005-0000-0000-000026000000}"/>
    <cellStyle name="見出し 4 2" xfId="40" xr:uid="{00000000-0005-0000-0000-000027000000}"/>
    <cellStyle name="集計 2" xfId="41" xr:uid="{00000000-0005-0000-0000-000028000000}"/>
    <cellStyle name="集計 3" xfId="48" xr:uid="{00000000-0005-0000-0000-000029000000}"/>
    <cellStyle name="出力 2" xfId="42" xr:uid="{00000000-0005-0000-0000-00002A000000}"/>
    <cellStyle name="出力 3" xfId="49" xr:uid="{00000000-0005-0000-0000-00002B000000}"/>
    <cellStyle name="説明文 2" xfId="43" xr:uid="{00000000-0005-0000-0000-00002C000000}"/>
    <cellStyle name="通貨" xfId="2" builtinId="7"/>
    <cellStyle name="入力 2" xfId="44" xr:uid="{00000000-0005-0000-0000-00002E000000}"/>
    <cellStyle name="入力 3" xfId="50" xr:uid="{00000000-0005-0000-0000-00002F000000}"/>
    <cellStyle name="標準" xfId="0" builtinId="0"/>
    <cellStyle name="標準 2" xfId="3" xr:uid="{00000000-0005-0000-0000-000031000000}"/>
    <cellStyle name="良い 2" xfId="45" xr:uid="{00000000-0005-0000-0000-000032000000}"/>
  </cellStyles>
  <dxfs count="0"/>
  <tableStyles count="0" defaultTableStyle="TableStyleMedium9" defaultPivotStyle="PivotStyleLight16"/>
  <colors>
    <mruColors>
      <color rgb="FFFFFFCC"/>
      <color rgb="FFFFFF99"/>
      <color rgb="FFFB280B"/>
      <color rgb="FFACF4BB"/>
      <color rgb="FFFFCCFF"/>
      <color rgb="FF66FFFF"/>
      <color rgb="FFFF99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170180</xdr:colOff>
      <xdr:row>24</xdr:row>
      <xdr:rowOff>25400</xdr:rowOff>
    </xdr:from>
    <xdr:to>
      <xdr:col>12</xdr:col>
      <xdr:colOff>482600</xdr:colOff>
      <xdr:row>24</xdr:row>
      <xdr:rowOff>228600</xdr:rowOff>
    </xdr:to>
    <xdr:sp macro="" textlink="">
      <xdr:nvSpPr>
        <xdr:cNvPr id="3" name="矢印: 左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050780" y="11836400"/>
          <a:ext cx="312420" cy="20320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170180</xdr:colOff>
      <xdr:row>26</xdr:row>
      <xdr:rowOff>25400</xdr:rowOff>
    </xdr:from>
    <xdr:to>
      <xdr:col>12</xdr:col>
      <xdr:colOff>482600</xdr:colOff>
      <xdr:row>26</xdr:row>
      <xdr:rowOff>228600</xdr:rowOff>
    </xdr:to>
    <xdr:sp macro="" textlink="">
      <xdr:nvSpPr>
        <xdr:cNvPr id="4" name="矢印: 左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050780" y="11836400"/>
          <a:ext cx="312420" cy="20320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271513</xdr:colOff>
      <xdr:row>5</xdr:row>
      <xdr:rowOff>830187</xdr:rowOff>
    </xdr:from>
    <xdr:to>
      <xdr:col>12</xdr:col>
      <xdr:colOff>23556</xdr:colOff>
      <xdr:row>6</xdr:row>
      <xdr:rowOff>348200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4A5548FD-593B-4761-8897-47D75748395F}"/>
            </a:ext>
          </a:extLst>
        </xdr:cNvPr>
        <xdr:cNvSpPr/>
      </xdr:nvSpPr>
      <xdr:spPr>
        <a:xfrm rot="2229218">
          <a:off x="9903621" y="2490368"/>
          <a:ext cx="1320417" cy="35192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152399</xdr:colOff>
      <xdr:row>4</xdr:row>
      <xdr:rowOff>143934</xdr:rowOff>
    </xdr:from>
    <xdr:to>
      <xdr:col>12</xdr:col>
      <xdr:colOff>414866</xdr:colOff>
      <xdr:row>7</xdr:row>
      <xdr:rowOff>321733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45F7EB2F-E175-408A-99E0-5784361A8AC3}"/>
            </a:ext>
          </a:extLst>
        </xdr:cNvPr>
        <xdr:cNvSpPr/>
      </xdr:nvSpPr>
      <xdr:spPr>
        <a:xfrm>
          <a:off x="10447866" y="973667"/>
          <a:ext cx="262467" cy="2252133"/>
        </a:xfrm>
        <a:prstGeom prst="rightBrace">
          <a:avLst/>
        </a:prstGeom>
        <a:ln w="28575">
          <a:solidFill>
            <a:srgbClr val="FB280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19</xdr:row>
      <xdr:rowOff>54429</xdr:rowOff>
    </xdr:from>
    <xdr:to>
      <xdr:col>10</xdr:col>
      <xdr:colOff>1310640</xdr:colOff>
      <xdr:row>20</xdr:row>
      <xdr:rowOff>609600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54429" y="10194109"/>
          <a:ext cx="9536611" cy="1174931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152399</xdr:colOff>
      <xdr:row>4</xdr:row>
      <xdr:rowOff>143934</xdr:rowOff>
    </xdr:from>
    <xdr:to>
      <xdr:col>12</xdr:col>
      <xdr:colOff>414866</xdr:colOff>
      <xdr:row>7</xdr:row>
      <xdr:rowOff>321733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4A46DC88-CBD7-427F-A3AE-B70D981FBFC1}"/>
            </a:ext>
          </a:extLst>
        </xdr:cNvPr>
        <xdr:cNvSpPr/>
      </xdr:nvSpPr>
      <xdr:spPr>
        <a:xfrm>
          <a:off x="10445749" y="963084"/>
          <a:ext cx="262467" cy="2254249"/>
        </a:xfrm>
        <a:prstGeom prst="rightBrace">
          <a:avLst/>
        </a:prstGeom>
        <a:ln w="28575">
          <a:solidFill>
            <a:srgbClr val="FB280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30079</xdr:colOff>
      <xdr:row>19</xdr:row>
      <xdr:rowOff>20052</xdr:rowOff>
    </xdr:from>
    <xdr:to>
      <xdr:col>10</xdr:col>
      <xdr:colOff>1330960</xdr:colOff>
      <xdr:row>20</xdr:row>
      <xdr:rowOff>589280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0079" y="10047972"/>
          <a:ext cx="9560961" cy="1178828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152399</xdr:colOff>
      <xdr:row>4</xdr:row>
      <xdr:rowOff>143934</xdr:rowOff>
    </xdr:from>
    <xdr:to>
      <xdr:col>12</xdr:col>
      <xdr:colOff>414866</xdr:colOff>
      <xdr:row>7</xdr:row>
      <xdr:rowOff>321733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26DD356E-9028-4FDF-96D2-666085971FC4}"/>
            </a:ext>
          </a:extLst>
        </xdr:cNvPr>
        <xdr:cNvSpPr/>
      </xdr:nvSpPr>
      <xdr:spPr>
        <a:xfrm>
          <a:off x="10445749" y="963084"/>
          <a:ext cx="262467" cy="2254249"/>
        </a:xfrm>
        <a:prstGeom prst="rightBrace">
          <a:avLst/>
        </a:prstGeom>
        <a:ln w="28575">
          <a:solidFill>
            <a:srgbClr val="FB280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152399</xdr:colOff>
      <xdr:row>4</xdr:row>
      <xdr:rowOff>143934</xdr:rowOff>
    </xdr:from>
    <xdr:to>
      <xdr:col>13</xdr:col>
      <xdr:colOff>414866</xdr:colOff>
      <xdr:row>7</xdr:row>
      <xdr:rowOff>321733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59E30BEE-D7BA-47CE-9E8F-6458DE396B51}"/>
            </a:ext>
          </a:extLst>
        </xdr:cNvPr>
        <xdr:cNvSpPr/>
      </xdr:nvSpPr>
      <xdr:spPr>
        <a:xfrm>
          <a:off x="10445749" y="963084"/>
          <a:ext cx="262467" cy="2254249"/>
        </a:xfrm>
        <a:prstGeom prst="rightBrace">
          <a:avLst/>
        </a:prstGeom>
        <a:ln w="28575">
          <a:solidFill>
            <a:srgbClr val="FB280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132080</xdr:colOff>
      <xdr:row>4</xdr:row>
      <xdr:rowOff>314960</xdr:rowOff>
    </xdr:from>
    <xdr:to>
      <xdr:col>8</xdr:col>
      <xdr:colOff>548640</xdr:colOff>
      <xdr:row>4</xdr:row>
      <xdr:rowOff>609600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9479280" y="13919200"/>
          <a:ext cx="416560" cy="29464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98"/>
  <sheetViews>
    <sheetView tabSelected="1" zoomScale="80" zoomScaleNormal="80" workbookViewId="0">
      <selection activeCell="C5" sqref="C5"/>
    </sheetView>
  </sheetViews>
  <sheetFormatPr defaultColWidth="8.75" defaultRowHeight="14.25"/>
  <cols>
    <col min="1" max="1" width="11" style="13" customWidth="1"/>
    <col min="2" max="2" width="4.25" style="13" customWidth="1"/>
    <col min="3" max="3" width="17" style="13" customWidth="1"/>
    <col min="4" max="4" width="17.75" style="13" customWidth="1"/>
    <col min="5" max="5" width="19" style="13" customWidth="1"/>
    <col min="6" max="6" width="7.625" style="13" customWidth="1"/>
    <col min="7" max="7" width="16.25" style="13" customWidth="1"/>
    <col min="8" max="8" width="7.25" style="13" customWidth="1"/>
    <col min="9" max="9" width="3.75" style="13" customWidth="1"/>
    <col min="10" max="10" width="4.625" style="13" customWidth="1"/>
    <col min="11" max="11" width="17.75" style="13" customWidth="1"/>
    <col min="12" max="12" width="20.625" style="13" customWidth="1"/>
    <col min="13" max="13" width="11.25" style="13" customWidth="1"/>
    <col min="14" max="15" width="8.75" style="13"/>
    <col min="16" max="16" width="11.5" style="13" customWidth="1"/>
    <col min="17" max="17" width="14" style="13" customWidth="1"/>
    <col min="18" max="16384" width="8.75" style="13"/>
  </cols>
  <sheetData>
    <row r="1" spans="1:17" ht="19.149999999999999" customHeight="1">
      <c r="A1" s="146" t="s">
        <v>101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7" ht="9" customHeight="1"/>
    <row r="3" spans="1:17" ht="27.6" customHeight="1">
      <c r="A3" s="147" t="s">
        <v>46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7" ht="9" customHeight="1" thickBot="1"/>
    <row r="5" spans="1:17" ht="65.650000000000006" customHeight="1" thickBot="1">
      <c r="A5" s="192" t="s">
        <v>32</v>
      </c>
      <c r="B5" s="191"/>
      <c r="C5" s="93"/>
      <c r="D5" s="134" t="s">
        <v>28</v>
      </c>
      <c r="E5" s="92" t="s">
        <v>25</v>
      </c>
      <c r="F5" s="148"/>
      <c r="G5" s="148"/>
      <c r="H5" s="191" t="s">
        <v>74</v>
      </c>
      <c r="I5" s="191"/>
      <c r="J5" s="194"/>
      <c r="K5" s="195"/>
      <c r="M5" s="196"/>
      <c r="N5" s="197"/>
      <c r="O5" s="198" t="s">
        <v>70</v>
      </c>
      <c r="P5" s="199"/>
      <c r="Q5" s="200"/>
    </row>
    <row r="6" spans="1:17" ht="65.650000000000006" customHeight="1">
      <c r="A6" s="149" t="s">
        <v>20</v>
      </c>
      <c r="B6" s="193"/>
      <c r="C6" s="171"/>
      <c r="D6" s="171"/>
      <c r="E6" s="171"/>
      <c r="F6" s="171"/>
      <c r="G6" s="94" t="s">
        <v>80</v>
      </c>
      <c r="H6" s="204" t="s">
        <v>95</v>
      </c>
      <c r="I6" s="204"/>
      <c r="J6" s="204"/>
      <c r="K6" s="205"/>
      <c r="M6" s="201" t="s">
        <v>71</v>
      </c>
      <c r="N6" s="202"/>
      <c r="O6" s="202"/>
      <c r="P6" s="202"/>
      <c r="Q6" s="203"/>
    </row>
    <row r="7" spans="1:17" ht="32.65" customHeight="1" thickBot="1">
      <c r="A7" s="149" t="s">
        <v>21</v>
      </c>
      <c r="B7" s="95" t="s">
        <v>29</v>
      </c>
      <c r="C7" s="96"/>
      <c r="D7" s="151"/>
      <c r="E7" s="151"/>
      <c r="F7" s="151"/>
      <c r="G7" s="151"/>
      <c r="H7" s="152" t="s">
        <v>75</v>
      </c>
      <c r="I7" s="152"/>
      <c r="J7" s="152"/>
      <c r="K7" s="153"/>
      <c r="M7" s="201"/>
      <c r="N7" s="202"/>
      <c r="O7" s="202"/>
      <c r="P7" s="202"/>
      <c r="Q7" s="203"/>
    </row>
    <row r="8" spans="1:17" ht="32.65" customHeight="1" thickBot="1">
      <c r="A8" s="150"/>
      <c r="B8" s="97" t="s">
        <v>30</v>
      </c>
      <c r="C8" s="154"/>
      <c r="D8" s="154"/>
      <c r="E8" s="154"/>
      <c r="F8" s="98"/>
      <c r="G8" s="99"/>
      <c r="H8" s="154"/>
      <c r="I8" s="154"/>
      <c r="J8" s="154"/>
      <c r="K8" s="158"/>
      <c r="M8" s="130" t="s">
        <v>96</v>
      </c>
      <c r="N8" s="131"/>
      <c r="O8" s="131"/>
      <c r="P8" s="130"/>
      <c r="Q8" s="130"/>
    </row>
    <row r="9" spans="1:17" ht="48" customHeight="1" thickBot="1">
      <c r="A9" s="139" t="s">
        <v>47</v>
      </c>
      <c r="B9" s="140"/>
      <c r="C9" s="140"/>
      <c r="D9" s="140"/>
      <c r="E9" s="140"/>
      <c r="F9" s="141"/>
      <c r="G9" s="142" t="s">
        <v>31</v>
      </c>
      <c r="H9" s="143"/>
      <c r="I9" s="144"/>
      <c r="J9" s="144"/>
      <c r="K9" s="145"/>
      <c r="M9" s="132" t="s">
        <v>97</v>
      </c>
      <c r="N9" s="133"/>
      <c r="O9" s="133"/>
      <c r="P9" s="133"/>
      <c r="Q9" s="133"/>
    </row>
    <row r="10" spans="1:17" ht="48" customHeight="1">
      <c r="A10" s="167" t="s">
        <v>34</v>
      </c>
      <c r="B10" s="168"/>
      <c r="C10" s="185" t="s">
        <v>23</v>
      </c>
      <c r="D10" s="186"/>
      <c r="E10" s="187"/>
      <c r="F10" s="188" t="s">
        <v>24</v>
      </c>
      <c r="G10" s="189" t="s">
        <v>43</v>
      </c>
      <c r="H10" s="190" t="s">
        <v>1</v>
      </c>
      <c r="I10" s="185"/>
      <c r="J10" s="185"/>
      <c r="K10" s="188"/>
      <c r="M10" s="174" t="s">
        <v>52</v>
      </c>
      <c r="N10" s="175"/>
      <c r="O10" s="175"/>
      <c r="P10" s="175"/>
      <c r="Q10" s="176"/>
    </row>
    <row r="11" spans="1:17" ht="48" customHeight="1">
      <c r="A11" s="169"/>
      <c r="B11" s="170"/>
      <c r="C11" s="48" t="s">
        <v>41</v>
      </c>
      <c r="D11" s="48" t="s">
        <v>42</v>
      </c>
      <c r="E11" s="87" t="s">
        <v>100</v>
      </c>
      <c r="F11" s="188"/>
      <c r="G11" s="189"/>
      <c r="H11" s="190"/>
      <c r="I11" s="185"/>
      <c r="J11" s="185"/>
      <c r="K11" s="188"/>
      <c r="M11" s="177"/>
      <c r="N11" s="178"/>
      <c r="O11" s="178"/>
      <c r="P11" s="178"/>
      <c r="Q11" s="179"/>
    </row>
    <row r="12" spans="1:17" ht="48" customHeight="1">
      <c r="A12" s="172">
        <v>1</v>
      </c>
      <c r="B12" s="173"/>
      <c r="C12" s="38"/>
      <c r="D12" s="49"/>
      <c r="E12" s="49"/>
      <c r="F12" s="51"/>
      <c r="G12" s="52"/>
      <c r="H12" s="155"/>
      <c r="I12" s="156"/>
      <c r="J12" s="156"/>
      <c r="K12" s="157"/>
      <c r="M12" s="177"/>
      <c r="N12" s="178"/>
      <c r="O12" s="178"/>
      <c r="P12" s="178"/>
      <c r="Q12" s="179"/>
    </row>
    <row r="13" spans="1:17" ht="48" customHeight="1" thickBot="1">
      <c r="A13" s="172">
        <v>2</v>
      </c>
      <c r="B13" s="173"/>
      <c r="C13" s="38"/>
      <c r="D13" s="49"/>
      <c r="E13" s="50"/>
      <c r="F13" s="51"/>
      <c r="G13" s="52"/>
      <c r="H13" s="155"/>
      <c r="I13" s="156"/>
      <c r="J13" s="156"/>
      <c r="K13" s="157"/>
      <c r="M13" s="180"/>
      <c r="N13" s="181"/>
      <c r="O13" s="181"/>
      <c r="P13" s="181"/>
      <c r="Q13" s="182"/>
    </row>
    <row r="14" spans="1:17" ht="48" customHeight="1">
      <c r="A14" s="172">
        <v>3</v>
      </c>
      <c r="B14" s="173"/>
      <c r="C14" s="38"/>
      <c r="D14" s="49"/>
      <c r="E14" s="50"/>
      <c r="F14" s="51"/>
      <c r="G14" s="52"/>
      <c r="H14" s="155"/>
      <c r="I14" s="156"/>
      <c r="J14" s="156"/>
      <c r="K14" s="157"/>
    </row>
    <row r="15" spans="1:17" ht="48" customHeight="1">
      <c r="A15" s="172">
        <v>4</v>
      </c>
      <c r="B15" s="173"/>
      <c r="C15" s="38"/>
      <c r="D15" s="49"/>
      <c r="E15" s="50"/>
      <c r="F15" s="51"/>
      <c r="G15" s="52"/>
      <c r="H15" s="155"/>
      <c r="I15" s="156"/>
      <c r="J15" s="156"/>
      <c r="K15" s="157"/>
      <c r="M15" s="183" t="str">
        <f>IF(C61&lt;4,"3人以下の選手数では
エントリーできません
4人入力するとこれは消えます","")</f>
        <v>3人以下の選手数では
エントリーできません
4人入力するとこれは消えます</v>
      </c>
      <c r="N15" s="183"/>
      <c r="O15" s="183"/>
      <c r="P15" s="183"/>
      <c r="Q15" s="183"/>
    </row>
    <row r="16" spans="1:17" ht="48" customHeight="1">
      <c r="A16" s="172">
        <v>5</v>
      </c>
      <c r="B16" s="173"/>
      <c r="C16" s="38"/>
      <c r="D16" s="49"/>
      <c r="E16" s="50"/>
      <c r="F16" s="51"/>
      <c r="G16" s="52"/>
      <c r="H16" s="155"/>
      <c r="I16" s="156"/>
      <c r="J16" s="156"/>
      <c r="K16" s="157"/>
      <c r="M16" s="183"/>
      <c r="N16" s="183"/>
      <c r="O16" s="183"/>
      <c r="P16" s="183"/>
      <c r="Q16" s="183"/>
    </row>
    <row r="17" spans="1:17" ht="48" customHeight="1">
      <c r="A17" s="172">
        <v>6</v>
      </c>
      <c r="B17" s="173"/>
      <c r="C17" s="38"/>
      <c r="D17" s="49"/>
      <c r="E17" s="50"/>
      <c r="F17" s="51"/>
      <c r="G17" s="52"/>
      <c r="H17" s="155"/>
      <c r="I17" s="156"/>
      <c r="J17" s="156"/>
      <c r="K17" s="157"/>
      <c r="M17" s="31"/>
      <c r="N17" s="31"/>
      <c r="O17" s="31"/>
      <c r="P17" s="31"/>
      <c r="Q17" s="31"/>
    </row>
    <row r="18" spans="1:17" ht="48" customHeight="1">
      <c r="A18" s="172">
        <v>7</v>
      </c>
      <c r="B18" s="173"/>
      <c r="C18" s="38"/>
      <c r="D18" s="49"/>
      <c r="E18" s="50"/>
      <c r="F18" s="80"/>
      <c r="G18" s="52"/>
      <c r="H18" s="155"/>
      <c r="I18" s="156"/>
      <c r="J18" s="156"/>
      <c r="K18" s="157"/>
      <c r="M18" s="184" t="str">
        <f>IF(G61&gt;2,"他の団からの補充は2人までです","")</f>
        <v/>
      </c>
      <c r="N18" s="184"/>
      <c r="O18" s="184"/>
      <c r="P18" s="184"/>
      <c r="Q18" s="184"/>
    </row>
    <row r="19" spans="1:17" ht="48" customHeight="1">
      <c r="A19" s="172">
        <v>8</v>
      </c>
      <c r="B19" s="173"/>
      <c r="C19" s="38"/>
      <c r="D19" s="49"/>
      <c r="E19" s="50"/>
      <c r="F19" s="51"/>
      <c r="G19" s="52"/>
      <c r="H19" s="155"/>
      <c r="I19" s="156"/>
      <c r="J19" s="156"/>
      <c r="K19" s="157"/>
      <c r="M19" s="184"/>
      <c r="N19" s="184"/>
      <c r="O19" s="184"/>
      <c r="P19" s="184"/>
      <c r="Q19" s="184"/>
    </row>
    <row r="20" spans="1:17" ht="48" customHeight="1">
      <c r="A20" s="172">
        <v>9</v>
      </c>
      <c r="B20" s="173"/>
      <c r="C20" s="38"/>
      <c r="D20" s="49"/>
      <c r="E20" s="50"/>
      <c r="F20" s="51"/>
      <c r="G20" s="52"/>
      <c r="H20" s="155"/>
      <c r="I20" s="156"/>
      <c r="J20" s="156"/>
      <c r="K20" s="157"/>
    </row>
    <row r="21" spans="1:17" ht="48" customHeight="1" thickBot="1">
      <c r="A21" s="165">
        <v>10</v>
      </c>
      <c r="B21" s="166"/>
      <c r="C21" s="39"/>
      <c r="D21" s="53"/>
      <c r="E21" s="54"/>
      <c r="F21" s="55"/>
      <c r="G21" s="56"/>
      <c r="H21" s="162"/>
      <c r="I21" s="163"/>
      <c r="J21" s="163"/>
      <c r="K21" s="164"/>
    </row>
    <row r="23" spans="1:17" s="14" customFormat="1" ht="17.25">
      <c r="A23" s="14" t="s">
        <v>35</v>
      </c>
    </row>
    <row r="24" spans="1:17" s="14" customFormat="1" ht="17.25"/>
    <row r="25" spans="1:17" s="14" customFormat="1" ht="19.5" thickBot="1">
      <c r="C25" s="88"/>
      <c r="D25" s="88"/>
      <c r="G25" s="88" t="s">
        <v>98</v>
      </c>
      <c r="H25" s="89"/>
      <c r="I25" s="15" t="s">
        <v>83</v>
      </c>
      <c r="J25" s="89"/>
      <c r="K25" s="14" t="s">
        <v>85</v>
      </c>
      <c r="M25" s="2"/>
      <c r="N25" s="138" t="s">
        <v>53</v>
      </c>
      <c r="O25" s="138"/>
      <c r="P25" s="138"/>
    </row>
    <row r="26" spans="1:17" s="14" customFormat="1" ht="17.25"/>
    <row r="27" spans="1:17" s="14" customFormat="1" ht="20.65" customHeight="1" thickBot="1">
      <c r="E27" s="161" t="s">
        <v>37</v>
      </c>
      <c r="F27" s="161"/>
      <c r="G27" s="159"/>
      <c r="H27" s="159"/>
      <c r="I27" s="159"/>
      <c r="J27" s="137"/>
      <c r="K27" s="14" t="s">
        <v>102</v>
      </c>
      <c r="M27" s="2"/>
      <c r="N27" s="138" t="s">
        <v>53</v>
      </c>
      <c r="O27" s="138"/>
      <c r="P27" s="138"/>
    </row>
    <row r="28" spans="1:17" s="14" customFormat="1" ht="28.9" customHeight="1"/>
    <row r="29" spans="1:17" s="14" customFormat="1" ht="17.25">
      <c r="A29" s="88" t="s">
        <v>99</v>
      </c>
    </row>
    <row r="30" spans="1:17" s="14" customFormat="1" ht="17.25">
      <c r="A30" s="14" t="s">
        <v>78</v>
      </c>
    </row>
    <row r="31" spans="1:17" s="14" customFormat="1" ht="17.25"/>
    <row r="32" spans="1:17" s="14" customFormat="1" ht="17.25"/>
    <row r="33" spans="2:11" s="14" customFormat="1" ht="20.65" customHeight="1">
      <c r="B33" s="81" t="s">
        <v>81</v>
      </c>
      <c r="C33" s="160"/>
      <c r="D33" s="160"/>
      <c r="E33" s="86" t="s">
        <v>39</v>
      </c>
      <c r="F33" s="86"/>
      <c r="G33" s="160"/>
      <c r="H33" s="160"/>
      <c r="I33" s="160"/>
      <c r="J33" s="160"/>
      <c r="K33" s="14" t="s">
        <v>102</v>
      </c>
    </row>
    <row r="34" spans="2:11" s="14" customFormat="1" ht="17.25">
      <c r="G34" s="15"/>
      <c r="H34" s="15"/>
      <c r="I34" s="15"/>
      <c r="J34" s="15"/>
    </row>
    <row r="35" spans="2:11" s="14" customFormat="1" ht="17.25">
      <c r="G35" s="15"/>
      <c r="H35" s="15"/>
      <c r="I35" s="15"/>
      <c r="J35" s="15"/>
    </row>
    <row r="36" spans="2:11" s="14" customFormat="1" ht="20.65" customHeight="1">
      <c r="E36" s="161" t="s">
        <v>40</v>
      </c>
      <c r="F36" s="161"/>
      <c r="G36" s="160"/>
      <c r="H36" s="160"/>
      <c r="I36" s="160"/>
      <c r="J36" s="160"/>
      <c r="K36" s="14" t="s">
        <v>102</v>
      </c>
    </row>
    <row r="37" spans="2:11" s="14" customFormat="1" ht="17.25"/>
    <row r="47" spans="2:11">
      <c r="C47" s="29"/>
      <c r="D47" s="29"/>
      <c r="E47" s="29"/>
      <c r="F47" s="29"/>
      <c r="G47" s="29"/>
    </row>
    <row r="48" spans="2:11">
      <c r="C48" s="29"/>
      <c r="D48" s="29"/>
      <c r="E48" s="29"/>
      <c r="F48" s="29"/>
      <c r="G48" s="29"/>
    </row>
    <row r="49" spans="1:11">
      <c r="A49" s="34" t="s">
        <v>60</v>
      </c>
      <c r="B49" s="34"/>
      <c r="C49" s="34" t="s">
        <v>61</v>
      </c>
      <c r="D49" s="34" t="s">
        <v>62</v>
      </c>
      <c r="E49" s="34" t="s">
        <v>63</v>
      </c>
      <c r="F49" s="34" t="s">
        <v>64</v>
      </c>
      <c r="G49" s="34" t="s">
        <v>65</v>
      </c>
    </row>
    <row r="50" spans="1:11">
      <c r="A50" s="30"/>
      <c r="B50" s="30"/>
      <c r="C50" s="30"/>
      <c r="D50" s="30"/>
      <c r="E50" s="30"/>
      <c r="F50" s="30"/>
      <c r="G50" s="30"/>
    </row>
    <row r="51" spans="1:11">
      <c r="A51" s="36">
        <f>$C$5</f>
        <v>0</v>
      </c>
      <c r="B51" s="36"/>
      <c r="C51" s="36">
        <f>C12</f>
        <v>0</v>
      </c>
      <c r="D51" s="36">
        <f>D12</f>
        <v>0</v>
      </c>
      <c r="E51" s="36">
        <f>E12</f>
        <v>0</v>
      </c>
      <c r="F51" s="36">
        <f>F12</f>
        <v>0</v>
      </c>
      <c r="G51" s="36">
        <f t="shared" ref="G51:G57" si="0">H12</f>
        <v>0</v>
      </c>
      <c r="H51" s="35"/>
      <c r="K51" s="30" t="str">
        <f>H6&amp;I6&amp;J6&amp;K6</f>
        <v>あり</v>
      </c>
    </row>
    <row r="52" spans="1:11">
      <c r="A52" s="36">
        <f t="shared" ref="A52:A60" si="1">$C$5</f>
        <v>0</v>
      </c>
      <c r="B52" s="36"/>
      <c r="C52" s="36">
        <f t="shared" ref="C52:C60" si="2">C13</f>
        <v>0</v>
      </c>
      <c r="D52" s="36">
        <f t="shared" ref="D52:D57" si="3">D13</f>
        <v>0</v>
      </c>
      <c r="E52" s="36">
        <f t="shared" ref="E52:F58" si="4">E13</f>
        <v>0</v>
      </c>
      <c r="F52" s="36">
        <f t="shared" si="4"/>
        <v>0</v>
      </c>
      <c r="G52" s="36">
        <f t="shared" si="0"/>
        <v>0</v>
      </c>
      <c r="H52" s="35"/>
    </row>
    <row r="53" spans="1:11">
      <c r="A53" s="36">
        <f t="shared" si="1"/>
        <v>0</v>
      </c>
      <c r="B53" s="36"/>
      <c r="C53" s="36">
        <f t="shared" si="2"/>
        <v>0</v>
      </c>
      <c r="D53" s="36">
        <f t="shared" si="3"/>
        <v>0</v>
      </c>
      <c r="E53" s="36">
        <f t="shared" si="4"/>
        <v>0</v>
      </c>
      <c r="F53" s="36">
        <f t="shared" si="4"/>
        <v>0</v>
      </c>
      <c r="G53" s="36">
        <f t="shared" si="0"/>
        <v>0</v>
      </c>
      <c r="H53" s="35"/>
    </row>
    <row r="54" spans="1:11">
      <c r="A54" s="36">
        <f t="shared" si="1"/>
        <v>0</v>
      </c>
      <c r="B54" s="36"/>
      <c r="C54" s="36">
        <f t="shared" si="2"/>
        <v>0</v>
      </c>
      <c r="D54" s="36">
        <f t="shared" si="3"/>
        <v>0</v>
      </c>
      <c r="E54" s="36">
        <f t="shared" si="4"/>
        <v>0</v>
      </c>
      <c r="F54" s="36">
        <f t="shared" si="4"/>
        <v>0</v>
      </c>
      <c r="G54" s="36">
        <f t="shared" si="0"/>
        <v>0</v>
      </c>
      <c r="H54" s="35"/>
    </row>
    <row r="55" spans="1:11">
      <c r="A55" s="36">
        <f t="shared" si="1"/>
        <v>0</v>
      </c>
      <c r="B55" s="36"/>
      <c r="C55" s="36">
        <f t="shared" si="2"/>
        <v>0</v>
      </c>
      <c r="D55" s="36">
        <f t="shared" si="3"/>
        <v>0</v>
      </c>
      <c r="E55" s="36">
        <f t="shared" si="4"/>
        <v>0</v>
      </c>
      <c r="F55" s="36">
        <f t="shared" si="4"/>
        <v>0</v>
      </c>
      <c r="G55" s="36">
        <f t="shared" si="0"/>
        <v>0</v>
      </c>
      <c r="H55" s="35"/>
    </row>
    <row r="56" spans="1:11">
      <c r="A56" s="36">
        <f t="shared" si="1"/>
        <v>0</v>
      </c>
      <c r="B56" s="36"/>
      <c r="C56" s="36">
        <f t="shared" si="2"/>
        <v>0</v>
      </c>
      <c r="D56" s="36">
        <f t="shared" si="3"/>
        <v>0</v>
      </c>
      <c r="E56" s="36">
        <f t="shared" si="4"/>
        <v>0</v>
      </c>
      <c r="F56" s="36">
        <f t="shared" si="4"/>
        <v>0</v>
      </c>
      <c r="G56" s="36">
        <f t="shared" si="0"/>
        <v>0</v>
      </c>
      <c r="H56" s="35"/>
    </row>
    <row r="57" spans="1:11">
      <c r="A57" s="36">
        <f t="shared" si="1"/>
        <v>0</v>
      </c>
      <c r="B57" s="36"/>
      <c r="C57" s="36">
        <f t="shared" si="2"/>
        <v>0</v>
      </c>
      <c r="D57" s="36">
        <f t="shared" si="3"/>
        <v>0</v>
      </c>
      <c r="E57" s="36">
        <f t="shared" si="4"/>
        <v>0</v>
      </c>
      <c r="F57" s="36">
        <f t="shared" si="4"/>
        <v>0</v>
      </c>
      <c r="G57" s="36">
        <f t="shared" si="0"/>
        <v>0</v>
      </c>
      <c r="H57" s="35"/>
    </row>
    <row r="58" spans="1:11">
      <c r="A58" s="36">
        <f t="shared" si="1"/>
        <v>0</v>
      </c>
      <c r="B58" s="36"/>
      <c r="C58" s="36">
        <f t="shared" si="2"/>
        <v>0</v>
      </c>
      <c r="D58" s="36">
        <f t="shared" ref="D58:F60" si="5">D19</f>
        <v>0</v>
      </c>
      <c r="E58" s="36">
        <f t="shared" si="4"/>
        <v>0</v>
      </c>
      <c r="F58" s="36">
        <f t="shared" si="4"/>
        <v>0</v>
      </c>
      <c r="G58" s="36">
        <f t="shared" ref="G58:G60" si="6">H19</f>
        <v>0</v>
      </c>
      <c r="H58" s="35"/>
    </row>
    <row r="59" spans="1:11">
      <c r="A59" s="36">
        <f t="shared" si="1"/>
        <v>0</v>
      </c>
      <c r="B59" s="36"/>
      <c r="C59" s="36">
        <f t="shared" si="2"/>
        <v>0</v>
      </c>
      <c r="D59" s="36">
        <f>D20</f>
        <v>0</v>
      </c>
      <c r="E59" s="36">
        <f t="shared" ref="E59:F59" si="7">E20</f>
        <v>0</v>
      </c>
      <c r="F59" s="36">
        <f t="shared" si="7"/>
        <v>0</v>
      </c>
      <c r="G59" s="36">
        <f>H20</f>
        <v>0</v>
      </c>
      <c r="H59" s="35"/>
    </row>
    <row r="60" spans="1:11">
      <c r="A60" s="36">
        <f t="shared" si="1"/>
        <v>0</v>
      </c>
      <c r="B60" s="36"/>
      <c r="C60" s="36">
        <f t="shared" si="2"/>
        <v>0</v>
      </c>
      <c r="D60" s="36">
        <f t="shared" si="5"/>
        <v>0</v>
      </c>
      <c r="E60" s="36">
        <f t="shared" si="5"/>
        <v>0</v>
      </c>
      <c r="F60" s="36">
        <f t="shared" si="5"/>
        <v>0</v>
      </c>
      <c r="G60" s="36">
        <f t="shared" si="6"/>
        <v>0</v>
      </c>
      <c r="H60" s="35"/>
    </row>
    <row r="61" spans="1:11">
      <c r="A61" s="36"/>
      <c r="B61" s="36"/>
      <c r="C61" s="36">
        <f>10-COUNT($C$51:$C$60)</f>
        <v>0</v>
      </c>
      <c r="D61" s="36"/>
      <c r="E61" s="36"/>
      <c r="F61" s="36"/>
      <c r="G61" s="36">
        <f>10-COUNT(G51:G60)</f>
        <v>0</v>
      </c>
      <c r="H61" s="35"/>
    </row>
    <row r="62" spans="1:11">
      <c r="A62" s="40"/>
      <c r="B62" s="40"/>
      <c r="C62" s="34"/>
      <c r="D62" s="34"/>
      <c r="E62" s="34"/>
      <c r="F62" s="34"/>
      <c r="G62" s="34"/>
      <c r="H62" s="35"/>
    </row>
    <row r="63" spans="1:11">
      <c r="A63" s="40"/>
      <c r="B63" s="40"/>
      <c r="C63" s="102"/>
      <c r="D63" s="102"/>
      <c r="E63" s="102"/>
      <c r="F63" s="102"/>
      <c r="G63" s="102"/>
      <c r="H63" s="35"/>
    </row>
    <row r="64" spans="1:11">
      <c r="A64" s="35"/>
      <c r="B64" s="35"/>
      <c r="C64" s="102"/>
      <c r="D64" s="102"/>
      <c r="E64" s="102"/>
      <c r="F64" s="102"/>
      <c r="G64" s="102"/>
      <c r="H64" s="35"/>
    </row>
    <row r="65" spans="3:7">
      <c r="C65" s="29"/>
      <c r="D65" s="29"/>
      <c r="E65" s="29"/>
      <c r="F65" s="29"/>
      <c r="G65" s="29"/>
    </row>
    <row r="66" spans="3:7">
      <c r="C66" s="29"/>
      <c r="D66" s="29"/>
      <c r="E66" s="29"/>
      <c r="F66" s="29"/>
      <c r="G66" s="29"/>
    </row>
    <row r="67" spans="3:7">
      <c r="C67" s="29"/>
      <c r="D67" s="29"/>
      <c r="E67" s="29"/>
      <c r="F67" s="29"/>
      <c r="G67" s="29"/>
    </row>
    <row r="68" spans="3:7">
      <c r="C68" s="29"/>
      <c r="D68" s="29"/>
      <c r="E68" s="29"/>
      <c r="F68" s="29"/>
      <c r="G68" s="29"/>
    </row>
    <row r="69" spans="3:7">
      <c r="C69" s="29"/>
      <c r="D69" s="29"/>
      <c r="E69" s="29"/>
      <c r="F69" s="29"/>
      <c r="G69" s="29"/>
    </row>
    <row r="70" spans="3:7">
      <c r="C70" s="29"/>
      <c r="D70" s="29"/>
      <c r="E70" s="29"/>
      <c r="F70" s="29"/>
      <c r="G70" s="29"/>
    </row>
    <row r="71" spans="3:7">
      <c r="C71" s="29"/>
      <c r="D71" s="29"/>
      <c r="E71" s="29"/>
      <c r="F71" s="29"/>
      <c r="G71" s="29"/>
    </row>
    <row r="72" spans="3:7">
      <c r="C72" s="29"/>
      <c r="D72" s="29"/>
      <c r="E72" s="29"/>
      <c r="F72" s="29"/>
      <c r="G72" s="29"/>
    </row>
    <row r="73" spans="3:7">
      <c r="C73" s="29"/>
      <c r="D73" s="29"/>
      <c r="E73" s="29"/>
      <c r="F73" s="29"/>
      <c r="G73" s="29"/>
    </row>
    <row r="184" spans="1:1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</row>
    <row r="185" spans="1:1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</row>
    <row r="186" spans="1:1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</row>
    <row r="187" spans="1:1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</row>
    <row r="188" spans="1:12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</row>
    <row r="189" spans="1:12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</row>
    <row r="190" spans="1:12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</row>
    <row r="191" spans="1:12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</row>
    <row r="192" spans="1:12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</row>
    <row r="193" spans="1:12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</row>
    <row r="194" spans="1:12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</row>
    <row r="195" spans="1:12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</row>
    <row r="196" spans="1:12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</row>
    <row r="197" spans="1:12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</row>
    <row r="198" spans="1:12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</row>
    <row r="199" spans="1:12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</row>
    <row r="200" spans="1:12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</row>
    <row r="201" spans="1:12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</row>
    <row r="202" spans="1:12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</row>
    <row r="203" spans="1:12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</row>
    <row r="204" spans="1:12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</row>
    <row r="205" spans="1:12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</row>
    <row r="206" spans="1:12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</row>
    <row r="207" spans="1:12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</row>
    <row r="208" spans="1:12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</row>
    <row r="209" spans="1:12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</row>
    <row r="210" spans="1:12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</row>
    <row r="211" spans="1:12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</row>
    <row r="212" spans="1:12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</row>
    <row r="213" spans="1:12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</row>
    <row r="214" spans="1:12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</row>
    <row r="215" spans="1:12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</row>
    <row r="216" spans="1:12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</row>
    <row r="217" spans="1:12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</row>
    <row r="218" spans="1:12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</row>
    <row r="219" spans="1:12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</row>
    <row r="220" spans="1:12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</row>
    <row r="221" spans="1:12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</row>
    <row r="222" spans="1:12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</row>
    <row r="223" spans="1:12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</row>
    <row r="224" spans="1:12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</row>
    <row r="225" spans="1:12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</row>
    <row r="226" spans="1:12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</row>
    <row r="227" spans="1:12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</row>
    <row r="228" spans="1:12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</row>
    <row r="229" spans="1:12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</row>
    <row r="230" spans="1:12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</row>
    <row r="231" spans="1:12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</row>
    <row r="232" spans="1:12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</row>
    <row r="233" spans="1:12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</row>
    <row r="234" spans="1:12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</row>
    <row r="235" spans="1:12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</row>
    <row r="236" spans="1:12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</row>
    <row r="237" spans="1:12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</row>
    <row r="238" spans="1:12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</row>
    <row r="239" spans="1:12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</row>
    <row r="240" spans="1:12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</row>
    <row r="241" spans="1:1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</row>
    <row r="242" spans="1:12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</row>
    <row r="243" spans="1:12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</row>
    <row r="244" spans="1:12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</row>
    <row r="245" spans="1:12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</row>
    <row r="246" spans="1:12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</row>
    <row r="247" spans="1:12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</row>
    <row r="248" spans="1:12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</row>
    <row r="249" spans="1:12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</row>
    <row r="250" spans="1:12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</row>
    <row r="251" spans="1:12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</row>
    <row r="252" spans="1:12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</row>
    <row r="253" spans="1:12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</row>
    <row r="254" spans="1:12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</row>
    <row r="255" spans="1:12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</row>
    <row r="256" spans="1:12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</row>
    <row r="257" spans="1:12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</row>
    <row r="258" spans="1:12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</row>
    <row r="259" spans="1:12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</row>
    <row r="260" spans="1:12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</row>
    <row r="261" spans="1:12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</row>
    <row r="262" spans="1:12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</row>
    <row r="263" spans="1:12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</row>
    <row r="264" spans="1:12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</row>
    <row r="265" spans="1:12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</row>
    <row r="266" spans="1:12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</row>
    <row r="267" spans="1:12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</row>
    <row r="268" spans="1:12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</row>
    <row r="269" spans="1:12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</row>
    <row r="270" spans="1:12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</row>
    <row r="271" spans="1:12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</row>
    <row r="272" spans="1:12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</row>
    <row r="273" spans="1:12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</row>
    <row r="274" spans="1:12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</row>
    <row r="275" spans="1:12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</row>
    <row r="276" spans="1:12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</row>
    <row r="277" spans="1:12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</row>
    <row r="278" spans="1:12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</row>
    <row r="279" spans="1:12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</row>
    <row r="280" spans="1:12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</row>
    <row r="281" spans="1:12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</row>
    <row r="282" spans="1:12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</row>
    <row r="283" spans="1:12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</row>
    <row r="284" spans="1:12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</row>
    <row r="285" spans="1:12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</row>
    <row r="286" spans="1:12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</row>
    <row r="287" spans="1:12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</row>
    <row r="288" spans="1:12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</row>
    <row r="289" spans="1:12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</row>
    <row r="290" spans="1:12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</row>
    <row r="291" spans="1:12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</row>
    <row r="292" spans="1:12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</row>
    <row r="293" spans="1:12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</row>
    <row r="294" spans="1:12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</row>
    <row r="295" spans="1:12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</row>
    <row r="296" spans="1:12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</row>
    <row r="297" spans="1:12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</row>
    <row r="298" spans="1:12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</row>
  </sheetData>
  <sheetProtection algorithmName="SHA-512" hashValue="puVOlok4gBlm0gwFNwgwUy9qHO8/smg3BP8inGU2si491Y3l/EZrr/i4TIe5Y6/6GSU1yHsnhuOQkhBdZS9gEA==" saltValue="4b4ipNGpk/WrjTX4YB0bpw==" spinCount="100000" sheet="1" objects="1" scenarios="1"/>
  <protectedRanges>
    <protectedRange sqref="F5 J5 I6 K6 D7 C5:C8 H8 C25 G27 G36 C33:G33 C12:K21" name="範囲2"/>
  </protectedRanges>
  <mergeCells count="55">
    <mergeCell ref="J5:K5"/>
    <mergeCell ref="M5:N5"/>
    <mergeCell ref="O5:Q5"/>
    <mergeCell ref="M6:Q7"/>
    <mergeCell ref="H6:K6"/>
    <mergeCell ref="A16:B16"/>
    <mergeCell ref="A17:B17"/>
    <mergeCell ref="A18:B18"/>
    <mergeCell ref="A19:B19"/>
    <mergeCell ref="H5:I5"/>
    <mergeCell ref="A5:B5"/>
    <mergeCell ref="A6:B6"/>
    <mergeCell ref="A12:B12"/>
    <mergeCell ref="A13:B13"/>
    <mergeCell ref="A14:B14"/>
    <mergeCell ref="A21:B21"/>
    <mergeCell ref="A10:B11"/>
    <mergeCell ref="C6:F6"/>
    <mergeCell ref="A20:B20"/>
    <mergeCell ref="M10:Q13"/>
    <mergeCell ref="M15:Q16"/>
    <mergeCell ref="M18:Q19"/>
    <mergeCell ref="C10:E10"/>
    <mergeCell ref="A15:B15"/>
    <mergeCell ref="H16:K16"/>
    <mergeCell ref="H17:K17"/>
    <mergeCell ref="H15:K15"/>
    <mergeCell ref="F10:F11"/>
    <mergeCell ref="G10:G11"/>
    <mergeCell ref="H10:K11"/>
    <mergeCell ref="H12:K12"/>
    <mergeCell ref="C33:D33"/>
    <mergeCell ref="E36:F36"/>
    <mergeCell ref="H19:K19"/>
    <mergeCell ref="H20:K20"/>
    <mergeCell ref="H21:K21"/>
    <mergeCell ref="E27:F27"/>
    <mergeCell ref="G33:J33"/>
    <mergeCell ref="G36:J36"/>
    <mergeCell ref="N25:P25"/>
    <mergeCell ref="N27:P27"/>
    <mergeCell ref="A9:F9"/>
    <mergeCell ref="G9:K9"/>
    <mergeCell ref="A1:K1"/>
    <mergeCell ref="A3:K3"/>
    <mergeCell ref="F5:G5"/>
    <mergeCell ref="A7:A8"/>
    <mergeCell ref="D7:G7"/>
    <mergeCell ref="H7:K7"/>
    <mergeCell ref="C8:E8"/>
    <mergeCell ref="H18:K18"/>
    <mergeCell ref="H13:K13"/>
    <mergeCell ref="H14:K14"/>
    <mergeCell ref="H8:K8"/>
    <mergeCell ref="G27:I27"/>
  </mergeCells>
  <phoneticPr fontId="1"/>
  <dataValidations count="3">
    <dataValidation imeMode="hiragana" allowBlank="1" showInputMessage="1" showErrorMessage="1" sqref="C5 G12:K21 C6:F6 D7:G7 C12:D21 G27:I27 C25:D25 G36" xr:uid="{00000000-0002-0000-0000-000000000000}"/>
    <dataValidation imeMode="halfKatakana" allowBlank="1" showInputMessage="1" showErrorMessage="1" sqref="E12:E21" xr:uid="{00000000-0002-0000-0000-000001000000}"/>
    <dataValidation imeMode="halfAlpha" allowBlank="1" showInputMessage="1" showErrorMessage="1" sqref="F12:F21 F5:G5 H8 C7 C8:E8" xr:uid="{00000000-0002-0000-0000-000002000000}"/>
  </dataValidations>
  <pageMargins left="0.7" right="0.7" top="0.75" bottom="0.75" header="0.3" footer="0.3"/>
  <pageSetup paperSize="9" scale="65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  <pageSetUpPr fitToPage="1"/>
  </sheetPr>
  <dimension ref="A1:S61"/>
  <sheetViews>
    <sheetView zoomScale="80" zoomScaleNormal="80" workbookViewId="0">
      <selection activeCell="C12" sqref="C12"/>
    </sheetView>
  </sheetViews>
  <sheetFormatPr defaultColWidth="8.75" defaultRowHeight="14.25"/>
  <cols>
    <col min="1" max="1" width="11" style="18" customWidth="1"/>
    <col min="2" max="2" width="4.25" style="18" customWidth="1"/>
    <col min="3" max="3" width="17" style="18" customWidth="1"/>
    <col min="4" max="4" width="17.75" style="18" customWidth="1"/>
    <col min="5" max="5" width="19" style="18" customWidth="1"/>
    <col min="6" max="6" width="7.625" style="18" customWidth="1"/>
    <col min="7" max="7" width="16.25" style="18" customWidth="1"/>
    <col min="8" max="8" width="7.25" style="18" customWidth="1"/>
    <col min="9" max="9" width="3.75" style="18" customWidth="1"/>
    <col min="10" max="10" width="4.625" style="18" customWidth="1"/>
    <col min="11" max="11" width="17.75" style="18" customWidth="1"/>
    <col min="12" max="18" width="8.75" style="18"/>
    <col min="19" max="19" width="15" style="18" customWidth="1"/>
    <col min="20" max="16384" width="8.75" style="18"/>
  </cols>
  <sheetData>
    <row r="1" spans="1:19" ht="19.149999999999999" customHeight="1">
      <c r="A1" s="85" t="str">
        <f>高学年女子!A1</f>
        <v>第５３回鹿児島県スポーツ少年団競技別交歓大会</v>
      </c>
      <c r="B1" s="83"/>
      <c r="C1" s="83"/>
      <c r="D1" s="83"/>
      <c r="E1" s="83"/>
      <c r="F1" s="83"/>
      <c r="G1" s="83"/>
      <c r="H1" s="83"/>
      <c r="I1" s="83"/>
      <c r="J1" s="84"/>
      <c r="K1" s="84"/>
    </row>
    <row r="2" spans="1:19" ht="9" customHeight="1"/>
    <row r="3" spans="1:19" ht="27.6" customHeight="1">
      <c r="A3" s="85" t="s">
        <v>48</v>
      </c>
      <c r="B3" s="85"/>
      <c r="C3" s="85"/>
      <c r="D3" s="85"/>
      <c r="E3" s="85"/>
      <c r="F3" s="85"/>
      <c r="G3" s="85"/>
      <c r="H3" s="85"/>
      <c r="I3" s="85"/>
      <c r="J3" s="84"/>
      <c r="K3" s="84"/>
    </row>
    <row r="4" spans="1:19" ht="9" customHeight="1" thickBot="1"/>
    <row r="5" spans="1:19" ht="65.650000000000006" customHeight="1" thickBot="1">
      <c r="A5" s="230" t="s">
        <v>32</v>
      </c>
      <c r="B5" s="231"/>
      <c r="C5" s="57" t="str">
        <f>IF(高学年女子!C5="","",高学年女子!C5)</f>
        <v/>
      </c>
      <c r="D5" s="67" t="s">
        <v>28</v>
      </c>
      <c r="E5" s="58" t="s">
        <v>25</v>
      </c>
      <c r="F5" s="218" t="str">
        <f>IF(高学年女子!$F$5="","",高学年女子!$F$5)</f>
        <v/>
      </c>
      <c r="G5" s="219"/>
      <c r="H5" s="235" t="s">
        <v>76</v>
      </c>
      <c r="I5" s="207"/>
      <c r="J5" s="207" t="str">
        <f>IF(高学年女子!J5="","",高学年女子!J5)</f>
        <v/>
      </c>
      <c r="K5" s="208" t="str">
        <f>IF(高学年女子!K5="","",高学年女子!K5)</f>
        <v/>
      </c>
    </row>
    <row r="6" spans="1:19" ht="65.650000000000006" customHeight="1" thickBot="1">
      <c r="A6" s="230" t="s">
        <v>20</v>
      </c>
      <c r="B6" s="231"/>
      <c r="C6" s="232" t="str">
        <f>IF(高学年女子!C6="","",高学年女子!C6)</f>
        <v/>
      </c>
      <c r="D6" s="233" t="str">
        <f>IF(高学年女子!D6="","",高学年女子!D6)</f>
        <v/>
      </c>
      <c r="E6" s="233" t="str">
        <f>IF(高学年女子!E6="","",高学年女子!E6)</f>
        <v/>
      </c>
      <c r="F6" s="234" t="str">
        <f>IF(高学年女子!F6="","",高学年女子!F6)</f>
        <v/>
      </c>
      <c r="G6" s="101" t="s">
        <v>80</v>
      </c>
      <c r="H6" s="212" t="str">
        <f>IF(高学年女子!H6="","",高学年女子!H6)</f>
        <v>あり</v>
      </c>
      <c r="I6" s="213" t="str">
        <f>IF(高学年女子!I6="","",高学年女子!I6)</f>
        <v/>
      </c>
      <c r="J6" s="213" t="str">
        <f>IF(高学年女子!J6="","",高学年女子!J6)</f>
        <v/>
      </c>
      <c r="K6" s="214" t="str">
        <f>IF(高学年女子!K6="","",高学年女子!K6)</f>
        <v/>
      </c>
      <c r="L6" s="19"/>
      <c r="N6" s="246" t="s">
        <v>94</v>
      </c>
      <c r="O6" s="246"/>
      <c r="P6" s="246"/>
      <c r="Q6" s="246"/>
      <c r="R6" s="246"/>
      <c r="S6" s="246"/>
    </row>
    <row r="7" spans="1:19" ht="32.65" customHeight="1">
      <c r="A7" s="235" t="s">
        <v>21</v>
      </c>
      <c r="B7" s="59" t="s">
        <v>29</v>
      </c>
      <c r="C7" s="60" t="str">
        <f>IF(高学年女子!C7="","",高学年女子!C7)</f>
        <v/>
      </c>
      <c r="D7" s="236" t="str">
        <f>IF(高学年女子!$D$7="","",高学年女子!$D$7)</f>
        <v/>
      </c>
      <c r="E7" s="236"/>
      <c r="F7" s="236"/>
      <c r="G7" s="237"/>
      <c r="H7" s="209" t="s">
        <v>77</v>
      </c>
      <c r="I7" s="210"/>
      <c r="J7" s="210"/>
      <c r="K7" s="211"/>
    </row>
    <row r="8" spans="1:19" ht="32.65" customHeight="1" thickBot="1">
      <c r="A8" s="240"/>
      <c r="B8" s="61" t="s">
        <v>30</v>
      </c>
      <c r="C8" s="216" t="str">
        <f>IF(高学年女子!$C$8="","",高学年女子!$C$8)</f>
        <v/>
      </c>
      <c r="D8" s="216"/>
      <c r="E8" s="216"/>
      <c r="F8" s="62"/>
      <c r="G8" s="63"/>
      <c r="H8" s="215" t="str">
        <f>IF(高学年女子!$H$8="","",高学年女子!$H$8)</f>
        <v/>
      </c>
      <c r="I8" s="216"/>
      <c r="J8" s="216"/>
      <c r="K8" s="217"/>
    </row>
    <row r="9" spans="1:19" ht="48.6" customHeight="1" thickBot="1">
      <c r="A9" s="220" t="s">
        <v>49</v>
      </c>
      <c r="B9" s="221"/>
      <c r="C9" s="221"/>
      <c r="D9" s="221"/>
      <c r="E9" s="221"/>
      <c r="F9" s="222"/>
      <c r="G9" s="142" t="s">
        <v>31</v>
      </c>
      <c r="H9" s="143"/>
      <c r="I9" s="144"/>
      <c r="J9" s="144"/>
      <c r="K9" s="145"/>
    </row>
    <row r="10" spans="1:19" ht="48.6" customHeight="1">
      <c r="A10" s="223" t="s">
        <v>34</v>
      </c>
      <c r="B10" s="224"/>
      <c r="C10" s="227" t="s">
        <v>23</v>
      </c>
      <c r="D10" s="228"/>
      <c r="E10" s="229"/>
      <c r="F10" s="206" t="s">
        <v>24</v>
      </c>
      <c r="G10" s="189" t="s">
        <v>43</v>
      </c>
      <c r="H10" s="190" t="s">
        <v>1</v>
      </c>
      <c r="I10" s="185"/>
      <c r="J10" s="185"/>
      <c r="K10" s="188"/>
      <c r="M10" s="247" t="s">
        <v>52</v>
      </c>
      <c r="N10" s="248"/>
      <c r="O10" s="248"/>
      <c r="P10" s="248"/>
      <c r="Q10" s="249"/>
    </row>
    <row r="11" spans="1:19" ht="48.6" customHeight="1">
      <c r="A11" s="225"/>
      <c r="B11" s="226"/>
      <c r="C11" s="64" t="s">
        <v>41</v>
      </c>
      <c r="D11" s="64" t="s">
        <v>42</v>
      </c>
      <c r="E11" s="87" t="s">
        <v>100</v>
      </c>
      <c r="F11" s="206"/>
      <c r="G11" s="189"/>
      <c r="H11" s="190"/>
      <c r="I11" s="185"/>
      <c r="J11" s="185"/>
      <c r="K11" s="188"/>
      <c r="M11" s="250"/>
      <c r="N11" s="251"/>
      <c r="O11" s="251"/>
      <c r="P11" s="251"/>
      <c r="Q11" s="252"/>
    </row>
    <row r="12" spans="1:19" ht="48.6" customHeight="1">
      <c r="A12" s="238">
        <v>1</v>
      </c>
      <c r="B12" s="239"/>
      <c r="C12" s="108"/>
      <c r="D12" s="108"/>
      <c r="E12" s="109"/>
      <c r="F12" s="110"/>
      <c r="G12" s="111"/>
      <c r="H12" s="257"/>
      <c r="I12" s="258"/>
      <c r="J12" s="258"/>
      <c r="K12" s="259"/>
      <c r="M12" s="250"/>
      <c r="N12" s="251"/>
      <c r="O12" s="251"/>
      <c r="P12" s="251"/>
      <c r="Q12" s="252"/>
    </row>
    <row r="13" spans="1:19" ht="48.6" customHeight="1" thickBot="1">
      <c r="A13" s="238">
        <v>2</v>
      </c>
      <c r="B13" s="239"/>
      <c r="C13" s="108"/>
      <c r="D13" s="108"/>
      <c r="E13" s="109"/>
      <c r="F13" s="110"/>
      <c r="G13" s="111"/>
      <c r="H13" s="257"/>
      <c r="I13" s="258"/>
      <c r="J13" s="258"/>
      <c r="K13" s="259"/>
      <c r="M13" s="253"/>
      <c r="N13" s="254"/>
      <c r="O13" s="254"/>
      <c r="P13" s="254"/>
      <c r="Q13" s="255"/>
    </row>
    <row r="14" spans="1:19" ht="48.6" customHeight="1">
      <c r="A14" s="238">
        <v>3</v>
      </c>
      <c r="B14" s="239"/>
      <c r="C14" s="108"/>
      <c r="D14" s="108"/>
      <c r="E14" s="109"/>
      <c r="F14" s="110"/>
      <c r="G14" s="111"/>
      <c r="H14" s="257"/>
      <c r="I14" s="258"/>
      <c r="J14" s="258"/>
      <c r="K14" s="259"/>
    </row>
    <row r="15" spans="1:19" ht="48.6" customHeight="1">
      <c r="A15" s="238">
        <v>4</v>
      </c>
      <c r="B15" s="239"/>
      <c r="C15" s="108"/>
      <c r="D15" s="108"/>
      <c r="E15" s="109"/>
      <c r="F15" s="110"/>
      <c r="G15" s="111"/>
      <c r="H15" s="257"/>
      <c r="I15" s="258"/>
      <c r="J15" s="258"/>
      <c r="K15" s="259"/>
      <c r="M15" s="256" t="str">
        <f>IF(C61&lt;4,"3人以下の選手数では
エントリーできません
４人入力するとこれは消えます","")</f>
        <v>3人以下の選手数では
エントリーできません
４人入力するとこれは消えます</v>
      </c>
      <c r="N15" s="256"/>
      <c r="O15" s="256"/>
      <c r="P15" s="256"/>
      <c r="Q15" s="256"/>
    </row>
    <row r="16" spans="1:19" ht="48.6" customHeight="1">
      <c r="A16" s="238">
        <v>5</v>
      </c>
      <c r="B16" s="239"/>
      <c r="C16" s="108"/>
      <c r="D16" s="108"/>
      <c r="E16" s="109"/>
      <c r="F16" s="110"/>
      <c r="G16" s="111"/>
      <c r="H16" s="257"/>
      <c r="I16" s="258"/>
      <c r="J16" s="258"/>
      <c r="K16" s="259"/>
      <c r="M16" s="256"/>
      <c r="N16" s="256"/>
      <c r="O16" s="256"/>
      <c r="P16" s="256"/>
      <c r="Q16" s="256"/>
    </row>
    <row r="17" spans="1:17" ht="48.6" customHeight="1">
      <c r="A17" s="238">
        <v>6</v>
      </c>
      <c r="B17" s="239"/>
      <c r="C17" s="108"/>
      <c r="D17" s="108"/>
      <c r="E17" s="109"/>
      <c r="F17" s="110"/>
      <c r="G17" s="111"/>
      <c r="H17" s="257"/>
      <c r="I17" s="258"/>
      <c r="J17" s="258"/>
      <c r="K17" s="259"/>
    </row>
    <row r="18" spans="1:17" ht="48.6" customHeight="1">
      <c r="A18" s="238">
        <v>7</v>
      </c>
      <c r="B18" s="239"/>
      <c r="C18" s="108"/>
      <c r="D18" s="108"/>
      <c r="E18" s="109"/>
      <c r="F18" s="110"/>
      <c r="G18" s="111"/>
      <c r="H18" s="257"/>
      <c r="I18" s="258"/>
      <c r="J18" s="258"/>
      <c r="K18" s="259"/>
      <c r="M18" s="184" t="str">
        <f>IF(G61&gt;2,"他の団からの補充は2人までです","")</f>
        <v/>
      </c>
      <c r="N18" s="184"/>
      <c r="O18" s="184"/>
      <c r="P18" s="184"/>
      <c r="Q18" s="184"/>
    </row>
    <row r="19" spans="1:17" ht="48.6" customHeight="1">
      <c r="A19" s="238">
        <v>8</v>
      </c>
      <c r="B19" s="239"/>
      <c r="C19" s="108"/>
      <c r="D19" s="108"/>
      <c r="E19" s="109"/>
      <c r="F19" s="110"/>
      <c r="G19" s="111"/>
      <c r="H19" s="257"/>
      <c r="I19" s="258"/>
      <c r="J19" s="258"/>
      <c r="K19" s="259"/>
      <c r="M19" s="184"/>
      <c r="N19" s="184"/>
      <c r="O19" s="184"/>
      <c r="P19" s="184"/>
      <c r="Q19" s="184"/>
    </row>
    <row r="20" spans="1:17" ht="48.6" customHeight="1">
      <c r="A20" s="238">
        <v>9</v>
      </c>
      <c r="B20" s="239"/>
      <c r="C20" s="108"/>
      <c r="D20" s="108"/>
      <c r="E20" s="109"/>
      <c r="F20" s="110"/>
      <c r="G20" s="111"/>
      <c r="H20" s="257"/>
      <c r="I20" s="258"/>
      <c r="J20" s="258"/>
      <c r="K20" s="259"/>
    </row>
    <row r="21" spans="1:17" ht="48.6" customHeight="1" thickBot="1">
      <c r="A21" s="244">
        <v>10</v>
      </c>
      <c r="B21" s="245"/>
      <c r="C21" s="112"/>
      <c r="D21" s="112"/>
      <c r="E21" s="113"/>
      <c r="F21" s="114"/>
      <c r="G21" s="115"/>
      <c r="H21" s="241"/>
      <c r="I21" s="242"/>
      <c r="J21" s="242"/>
      <c r="K21" s="243"/>
    </row>
    <row r="23" spans="1:17" s="20" customFormat="1" ht="17.25">
      <c r="A23" s="20" t="s">
        <v>35</v>
      </c>
    </row>
    <row r="24" spans="1:17" s="20" customFormat="1" ht="17.25"/>
    <row r="25" spans="1:17" s="20" customFormat="1" ht="17.25">
      <c r="A25" s="14"/>
      <c r="B25" s="14"/>
      <c r="C25" s="88"/>
      <c r="D25" s="88"/>
      <c r="E25" s="14"/>
      <c r="F25" s="14"/>
      <c r="G25" s="19" t="str">
        <f>高学年女子!G25</f>
        <v>令和　7　年</v>
      </c>
      <c r="H25" s="19" t="str">
        <f>IF(高学年女子!H25="","",高学年女子!H25)</f>
        <v/>
      </c>
      <c r="I25" s="19" t="s">
        <v>83</v>
      </c>
      <c r="J25" s="19" t="str">
        <f>IF(高学年女子!J25="","",高学年女子!J25)</f>
        <v/>
      </c>
      <c r="K25" s="14" t="s">
        <v>84</v>
      </c>
    </row>
    <row r="26" spans="1:17" s="20" customFormat="1" ht="17.25"/>
    <row r="27" spans="1:17" s="14" customFormat="1" ht="20.65" customHeight="1">
      <c r="E27" s="161" t="s">
        <v>37</v>
      </c>
      <c r="F27" s="161"/>
      <c r="G27" s="160"/>
      <c r="H27" s="160"/>
      <c r="I27" s="160"/>
      <c r="J27" s="15"/>
      <c r="K27" s="14" t="s">
        <v>102</v>
      </c>
      <c r="M27" s="2"/>
      <c r="N27" s="138"/>
      <c r="O27" s="138"/>
      <c r="P27" s="138"/>
    </row>
    <row r="28" spans="1:17" s="14" customFormat="1" ht="28.9" customHeight="1"/>
    <row r="29" spans="1:17" s="14" customFormat="1" ht="17.25">
      <c r="A29" s="88" t="s">
        <v>99</v>
      </c>
    </row>
    <row r="30" spans="1:17" s="14" customFormat="1" ht="17.25">
      <c r="A30" s="14" t="s">
        <v>78</v>
      </c>
    </row>
    <row r="31" spans="1:17" s="14" customFormat="1" ht="17.25"/>
    <row r="32" spans="1:17" s="14" customFormat="1" ht="17.25"/>
    <row r="33" spans="2:11" s="14" customFormat="1" ht="20.65" customHeight="1">
      <c r="B33" s="81" t="s">
        <v>81</v>
      </c>
      <c r="C33" s="160"/>
      <c r="D33" s="160"/>
      <c r="E33" s="86" t="s">
        <v>39</v>
      </c>
      <c r="F33" s="86"/>
      <c r="G33" s="160"/>
      <c r="H33" s="160"/>
      <c r="I33" s="160"/>
      <c r="J33" s="160"/>
      <c r="K33" s="14" t="s">
        <v>102</v>
      </c>
    </row>
    <row r="34" spans="2:11" s="14" customFormat="1" ht="17.25">
      <c r="G34" s="15"/>
      <c r="H34" s="15"/>
      <c r="I34" s="15"/>
      <c r="J34" s="15"/>
    </row>
    <row r="35" spans="2:11" s="14" customFormat="1" ht="17.25">
      <c r="G35" s="15"/>
      <c r="H35" s="15"/>
      <c r="I35" s="15"/>
      <c r="J35" s="15"/>
    </row>
    <row r="36" spans="2:11" s="14" customFormat="1" ht="20.65" customHeight="1">
      <c r="E36" s="161" t="s">
        <v>40</v>
      </c>
      <c r="F36" s="161"/>
      <c r="G36" s="160"/>
      <c r="H36" s="160"/>
      <c r="I36" s="160"/>
      <c r="J36" s="160"/>
      <c r="K36" s="14" t="s">
        <v>102</v>
      </c>
    </row>
    <row r="37" spans="2:11" s="20" customFormat="1" ht="17.25"/>
    <row r="51" spans="1:7">
      <c r="A51" s="21" t="str">
        <f>$C$5</f>
        <v/>
      </c>
      <c r="B51" s="21"/>
      <c r="C51" s="21">
        <f>C12</f>
        <v>0</v>
      </c>
      <c r="D51" s="21">
        <f>D12</f>
        <v>0</v>
      </c>
      <c r="E51" s="21">
        <f>E12</f>
        <v>0</v>
      </c>
      <c r="F51" s="21">
        <f>F12</f>
        <v>0</v>
      </c>
      <c r="G51" s="21">
        <f t="shared" ref="G51:G57" si="0">H12</f>
        <v>0</v>
      </c>
    </row>
    <row r="52" spans="1:7">
      <c r="A52" s="21" t="str">
        <f t="shared" ref="A52:A60" si="1">$C$5</f>
        <v/>
      </c>
      <c r="B52" s="21"/>
      <c r="C52" s="21">
        <f t="shared" ref="C52:F60" si="2">C13</f>
        <v>0</v>
      </c>
      <c r="D52" s="21">
        <f t="shared" ref="D52:D57" si="3">D13</f>
        <v>0</v>
      </c>
      <c r="E52" s="21">
        <f t="shared" ref="E52:F59" si="4">E13</f>
        <v>0</v>
      </c>
      <c r="F52" s="21">
        <f t="shared" si="4"/>
        <v>0</v>
      </c>
      <c r="G52" s="21">
        <f t="shared" si="0"/>
        <v>0</v>
      </c>
    </row>
    <row r="53" spans="1:7">
      <c r="A53" s="21" t="str">
        <f t="shared" si="1"/>
        <v/>
      </c>
      <c r="B53" s="21"/>
      <c r="C53" s="21">
        <f t="shared" si="2"/>
        <v>0</v>
      </c>
      <c r="D53" s="21">
        <f t="shared" si="3"/>
        <v>0</v>
      </c>
      <c r="E53" s="21">
        <f t="shared" si="4"/>
        <v>0</v>
      </c>
      <c r="F53" s="21">
        <f t="shared" si="4"/>
        <v>0</v>
      </c>
      <c r="G53" s="21">
        <f t="shared" si="0"/>
        <v>0</v>
      </c>
    </row>
    <row r="54" spans="1:7">
      <c r="A54" s="21" t="str">
        <f t="shared" si="1"/>
        <v/>
      </c>
      <c r="B54" s="21"/>
      <c r="C54" s="21">
        <f t="shared" si="2"/>
        <v>0</v>
      </c>
      <c r="D54" s="21">
        <f t="shared" si="3"/>
        <v>0</v>
      </c>
      <c r="E54" s="21">
        <f t="shared" si="4"/>
        <v>0</v>
      </c>
      <c r="F54" s="21">
        <f t="shared" si="4"/>
        <v>0</v>
      </c>
      <c r="G54" s="21">
        <f t="shared" si="0"/>
        <v>0</v>
      </c>
    </row>
    <row r="55" spans="1:7">
      <c r="A55" s="21" t="str">
        <f t="shared" si="1"/>
        <v/>
      </c>
      <c r="B55" s="21"/>
      <c r="C55" s="21">
        <f t="shared" si="2"/>
        <v>0</v>
      </c>
      <c r="D55" s="21">
        <f t="shared" si="3"/>
        <v>0</v>
      </c>
      <c r="E55" s="21">
        <f t="shared" si="4"/>
        <v>0</v>
      </c>
      <c r="F55" s="21">
        <f t="shared" si="4"/>
        <v>0</v>
      </c>
      <c r="G55" s="21">
        <f t="shared" si="0"/>
        <v>0</v>
      </c>
    </row>
    <row r="56" spans="1:7">
      <c r="A56" s="21" t="str">
        <f t="shared" si="1"/>
        <v/>
      </c>
      <c r="B56" s="21"/>
      <c r="C56" s="21">
        <f t="shared" si="2"/>
        <v>0</v>
      </c>
      <c r="D56" s="21">
        <f t="shared" si="3"/>
        <v>0</v>
      </c>
      <c r="E56" s="21">
        <f t="shared" si="4"/>
        <v>0</v>
      </c>
      <c r="F56" s="21">
        <f t="shared" si="4"/>
        <v>0</v>
      </c>
      <c r="G56" s="21">
        <f t="shared" si="0"/>
        <v>0</v>
      </c>
    </row>
    <row r="57" spans="1:7">
      <c r="A57" s="21" t="str">
        <f t="shared" si="1"/>
        <v/>
      </c>
      <c r="B57" s="21"/>
      <c r="C57" s="21">
        <f t="shared" si="2"/>
        <v>0</v>
      </c>
      <c r="D57" s="21">
        <f t="shared" si="3"/>
        <v>0</v>
      </c>
      <c r="E57" s="21">
        <f t="shared" si="4"/>
        <v>0</v>
      </c>
      <c r="F57" s="21">
        <f t="shared" si="4"/>
        <v>0</v>
      </c>
      <c r="G57" s="21">
        <f t="shared" si="0"/>
        <v>0</v>
      </c>
    </row>
    <row r="58" spans="1:7">
      <c r="A58" s="21" t="str">
        <f t="shared" si="1"/>
        <v/>
      </c>
      <c r="B58" s="21"/>
      <c r="C58" s="21">
        <f t="shared" si="2"/>
        <v>0</v>
      </c>
      <c r="D58" s="21">
        <f t="shared" si="2"/>
        <v>0</v>
      </c>
      <c r="E58" s="21">
        <f t="shared" si="4"/>
        <v>0</v>
      </c>
      <c r="F58" s="21">
        <f t="shared" si="4"/>
        <v>0</v>
      </c>
      <c r="G58" s="21">
        <f t="shared" ref="G58:G60" si="5">H19</f>
        <v>0</v>
      </c>
    </row>
    <row r="59" spans="1:7">
      <c r="A59" s="21" t="str">
        <f t="shared" si="1"/>
        <v/>
      </c>
      <c r="B59" s="21"/>
      <c r="C59" s="21">
        <f t="shared" si="2"/>
        <v>0</v>
      </c>
      <c r="D59" s="21">
        <f>D20</f>
        <v>0</v>
      </c>
      <c r="E59" s="21">
        <f t="shared" si="4"/>
        <v>0</v>
      </c>
      <c r="F59" s="21">
        <f t="shared" si="4"/>
        <v>0</v>
      </c>
      <c r="G59" s="21">
        <f>H20</f>
        <v>0</v>
      </c>
    </row>
    <row r="60" spans="1:7">
      <c r="A60" s="21" t="str">
        <f t="shared" si="1"/>
        <v/>
      </c>
      <c r="B60" s="21"/>
      <c r="C60" s="21">
        <f t="shared" si="2"/>
        <v>0</v>
      </c>
      <c r="D60" s="21">
        <f t="shared" si="2"/>
        <v>0</v>
      </c>
      <c r="E60" s="21">
        <f t="shared" si="2"/>
        <v>0</v>
      </c>
      <c r="F60" s="21">
        <f t="shared" si="2"/>
        <v>0</v>
      </c>
      <c r="G60" s="21">
        <f t="shared" si="5"/>
        <v>0</v>
      </c>
    </row>
    <row r="61" spans="1:7">
      <c r="A61" s="21"/>
      <c r="B61" s="21"/>
      <c r="C61" s="21">
        <f>10-COUNT($C$51:$C$60)</f>
        <v>0</v>
      </c>
      <c r="D61" s="21"/>
      <c r="E61" s="21"/>
      <c r="F61" s="21"/>
      <c r="G61" s="21">
        <f>10-COUNT(G51:G60)</f>
        <v>0</v>
      </c>
    </row>
  </sheetData>
  <sheetProtection algorithmName="SHA-512" hashValue="T88oF5kAmM2SW1bzUREoVc/0SZit9SzotMEfORm7+QR5IgErY8N+ijHu3oPHsC2KeagCPT125YCTj5o/8RcchQ==" saltValue="fWuTHdSjv1CE3EqJMUDcCQ==" spinCount="100000" sheet="1" objects="1" scenarios="1"/>
  <protectedRanges>
    <protectedRange sqref="G25:H25 J25" name="範囲2"/>
    <protectedRange sqref="I8" name="範囲2_3"/>
    <protectedRange sqref="I6 K6 C6" name="範囲2_2"/>
    <protectedRange sqref="C25" name="範囲2_5"/>
    <protectedRange sqref="G27 G36 C33:G33" name="範囲2_4"/>
  </protectedRanges>
  <mergeCells count="50">
    <mergeCell ref="N27:P27"/>
    <mergeCell ref="G33:J33"/>
    <mergeCell ref="G36:J36"/>
    <mergeCell ref="N6:S6"/>
    <mergeCell ref="M10:Q13"/>
    <mergeCell ref="M15:Q16"/>
    <mergeCell ref="M18:Q19"/>
    <mergeCell ref="H12:K12"/>
    <mergeCell ref="H13:K13"/>
    <mergeCell ref="H14:K14"/>
    <mergeCell ref="H15:K15"/>
    <mergeCell ref="H16:K16"/>
    <mergeCell ref="H17:K17"/>
    <mergeCell ref="H18:K18"/>
    <mergeCell ref="H19:K19"/>
    <mergeCell ref="H20:K20"/>
    <mergeCell ref="E36:F36"/>
    <mergeCell ref="A19:B19"/>
    <mergeCell ref="A20:B20"/>
    <mergeCell ref="A21:B21"/>
    <mergeCell ref="E27:F27"/>
    <mergeCell ref="H21:K21"/>
    <mergeCell ref="C33:D33"/>
    <mergeCell ref="G27:I27"/>
    <mergeCell ref="A16:B16"/>
    <mergeCell ref="A17:B17"/>
    <mergeCell ref="A18:B18"/>
    <mergeCell ref="C8:E8"/>
    <mergeCell ref="D7:G7"/>
    <mergeCell ref="A13:B13"/>
    <mergeCell ref="A14:B14"/>
    <mergeCell ref="A15:B15"/>
    <mergeCell ref="A12:B12"/>
    <mergeCell ref="A7:A8"/>
    <mergeCell ref="F10:F11"/>
    <mergeCell ref="G10:G11"/>
    <mergeCell ref="J5:K5"/>
    <mergeCell ref="H7:K7"/>
    <mergeCell ref="G9:K9"/>
    <mergeCell ref="H10:K11"/>
    <mergeCell ref="H6:K6"/>
    <mergeCell ref="H8:K8"/>
    <mergeCell ref="F5:G5"/>
    <mergeCell ref="A9:F9"/>
    <mergeCell ref="A10:B11"/>
    <mergeCell ref="C10:E10"/>
    <mergeCell ref="A5:B5"/>
    <mergeCell ref="A6:B6"/>
    <mergeCell ref="C6:F6"/>
    <mergeCell ref="H5:I5"/>
  </mergeCells>
  <phoneticPr fontId="1"/>
  <dataValidations count="3">
    <dataValidation imeMode="hiragana" allowBlank="1" showInputMessage="1" showErrorMessage="1" sqref="G12:J21 C25:D25 C6:F6 C12:D21 G27:I27 G36" xr:uid="{00000000-0002-0000-0100-000000000000}"/>
    <dataValidation imeMode="halfKatakana" allowBlank="1" showInputMessage="1" showErrorMessage="1" sqref="E12:E21" xr:uid="{00000000-0002-0000-0100-000001000000}"/>
    <dataValidation imeMode="halfAlpha" allowBlank="1" showInputMessage="1" showErrorMessage="1" sqref="F12:F21 H8" xr:uid="{00000000-0002-0000-0100-000002000000}"/>
  </dataValidations>
  <pageMargins left="0.7" right="0.7" top="0.75" bottom="0.75" header="0.3" footer="0.3"/>
  <pageSetup paperSize="9" scale="65" orientation="portrait" horizontalDpi="4294967293" verticalDpi="0" r:id="rId1"/>
  <ignoredErrors>
    <ignoredError sqref="H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S61"/>
  <sheetViews>
    <sheetView zoomScale="80" zoomScaleNormal="80" zoomScaleSheetLayoutView="100" workbookViewId="0">
      <selection activeCell="C12" sqref="C12"/>
    </sheetView>
  </sheetViews>
  <sheetFormatPr defaultColWidth="8.75" defaultRowHeight="14.25"/>
  <cols>
    <col min="1" max="1" width="10.75" style="13" customWidth="1"/>
    <col min="2" max="2" width="4.25" style="13" customWidth="1"/>
    <col min="3" max="3" width="17" style="13" customWidth="1"/>
    <col min="4" max="4" width="17.75" style="13" customWidth="1"/>
    <col min="5" max="5" width="19" style="13" customWidth="1"/>
    <col min="6" max="6" width="7.625" style="13" customWidth="1"/>
    <col min="7" max="7" width="16.25" style="13" customWidth="1"/>
    <col min="8" max="8" width="7.25" style="13" customWidth="1"/>
    <col min="9" max="9" width="3.75" style="13" customWidth="1"/>
    <col min="10" max="10" width="4.75" style="13" customWidth="1"/>
    <col min="11" max="11" width="17.75" style="13" customWidth="1"/>
    <col min="12" max="13" width="8.75" style="13"/>
    <col min="14" max="14" width="13.75" style="13" customWidth="1"/>
    <col min="15" max="16384" width="8.75" style="13"/>
  </cols>
  <sheetData>
    <row r="1" spans="1:19" ht="19.149999999999999" customHeight="1">
      <c r="A1" s="264" t="str">
        <f>高学年女子!A1</f>
        <v>第５３回鹿児島県スポーツ少年団競技別交歓大会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9" ht="9" customHeight="1"/>
    <row r="3" spans="1:19" ht="27.6" customHeight="1">
      <c r="A3" s="147" t="s">
        <v>33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9" ht="9" customHeight="1" thickBot="1"/>
    <row r="5" spans="1:19" ht="65.650000000000006" customHeight="1" thickBot="1">
      <c r="A5" s="230" t="s">
        <v>86</v>
      </c>
      <c r="B5" s="231"/>
      <c r="C5" s="57" t="str">
        <f>IF(高学年女子!C5="","",高学年女子!C5)</f>
        <v/>
      </c>
      <c r="D5" s="67" t="s">
        <v>87</v>
      </c>
      <c r="E5" s="58" t="s">
        <v>88</v>
      </c>
      <c r="F5" s="218" t="str">
        <f>IF(高学年女子!$F$5="","",高学年女子!$F$5)</f>
        <v/>
      </c>
      <c r="G5" s="218"/>
      <c r="H5" s="275" t="s">
        <v>74</v>
      </c>
      <c r="I5" s="276"/>
      <c r="J5" s="276" t="str">
        <f>IF(高学年女子!J5="","",高学年女子!J5)</f>
        <v/>
      </c>
      <c r="K5" s="277" t="str">
        <f>IF(高学年女子!K5="","",高学年女子!K5)</f>
        <v/>
      </c>
      <c r="M5" s="18"/>
      <c r="N5" s="18"/>
      <c r="O5" s="18"/>
      <c r="P5" s="18"/>
      <c r="Q5" s="18"/>
      <c r="R5" s="18"/>
      <c r="S5" s="18"/>
    </row>
    <row r="6" spans="1:19" ht="65.650000000000006" customHeight="1" thickBot="1">
      <c r="A6" s="230" t="s">
        <v>89</v>
      </c>
      <c r="B6" s="231"/>
      <c r="C6" s="266" t="str">
        <f>IF(高学年女子!C6="","",高学年女子!C6)</f>
        <v/>
      </c>
      <c r="D6" s="266" t="str">
        <f>IF(高学年女子!D6="","",高学年女子!D6)</f>
        <v/>
      </c>
      <c r="E6" s="266" t="str">
        <f>IF(高学年女子!E6="","",高学年女子!E6)</f>
        <v/>
      </c>
      <c r="F6" s="267" t="str">
        <f>IF(高学年女子!F6="","",高学年女子!F6)</f>
        <v/>
      </c>
      <c r="G6" s="57" t="s">
        <v>79</v>
      </c>
      <c r="H6" s="265" t="str">
        <f>IF(高学年女子!H6="","",高学年女子!H6)</f>
        <v>あり</v>
      </c>
      <c r="I6" s="266" t="str">
        <f>IF(高学年女子!I6="","",高学年女子!I6)</f>
        <v/>
      </c>
      <c r="J6" s="266" t="str">
        <f>IF(高学年女子!J6="","",高学年女子!J6)</f>
        <v/>
      </c>
      <c r="K6" s="267" t="str">
        <f>IF(高学年女子!K6="","",高学年女子!K6)</f>
        <v/>
      </c>
      <c r="M6" s="18"/>
      <c r="N6" s="246" t="s">
        <v>94</v>
      </c>
      <c r="O6" s="246"/>
      <c r="P6" s="246"/>
      <c r="Q6" s="246"/>
      <c r="R6" s="246"/>
      <c r="S6" s="246"/>
    </row>
    <row r="7" spans="1:19" ht="32.65" customHeight="1">
      <c r="A7" s="235" t="s">
        <v>90</v>
      </c>
      <c r="B7" s="68" t="s">
        <v>91</v>
      </c>
      <c r="C7" s="69" t="str">
        <f>IF(高学年女子!C7="","",高学年女子!C7)</f>
        <v/>
      </c>
      <c r="D7" s="281" t="str">
        <f>IF(高学年女子!$D$7="","",高学年女子!$D$7)</f>
        <v/>
      </c>
      <c r="E7" s="281"/>
      <c r="F7" s="281"/>
      <c r="G7" s="281"/>
      <c r="H7" s="278" t="s">
        <v>75</v>
      </c>
      <c r="I7" s="279"/>
      <c r="J7" s="279"/>
      <c r="K7" s="280"/>
      <c r="M7" s="18"/>
      <c r="N7" s="18"/>
      <c r="O7" s="18"/>
      <c r="P7" s="18"/>
      <c r="Q7" s="18"/>
      <c r="R7" s="18"/>
      <c r="S7" s="18"/>
    </row>
    <row r="8" spans="1:19" ht="32.65" customHeight="1" thickBot="1">
      <c r="A8" s="240"/>
      <c r="B8" s="61" t="s">
        <v>92</v>
      </c>
      <c r="C8" s="216" t="str">
        <f>IF(高学年女子!$C$8="","",高学年女子!$C$8)</f>
        <v/>
      </c>
      <c r="D8" s="216"/>
      <c r="E8" s="216"/>
      <c r="F8" s="62"/>
      <c r="G8" s="63"/>
      <c r="H8" s="282" t="str">
        <f>IF(高学年女子!$H$8="","",高学年女子!$H$8)</f>
        <v/>
      </c>
      <c r="I8" s="283"/>
      <c r="J8" s="283"/>
      <c r="K8" s="284"/>
      <c r="M8" s="18"/>
      <c r="N8" s="18"/>
      <c r="O8" s="18"/>
      <c r="P8" s="18"/>
      <c r="Q8" s="18"/>
      <c r="R8" s="18"/>
      <c r="S8" s="18"/>
    </row>
    <row r="9" spans="1:19" ht="48.6" customHeight="1" thickBot="1">
      <c r="A9" s="268" t="s">
        <v>22</v>
      </c>
      <c r="B9" s="269"/>
      <c r="C9" s="269"/>
      <c r="D9" s="269"/>
      <c r="E9" s="269"/>
      <c r="F9" s="270"/>
      <c r="G9" s="271" t="s">
        <v>31</v>
      </c>
      <c r="H9" s="272"/>
      <c r="I9" s="273"/>
      <c r="J9" s="273"/>
      <c r="K9" s="274"/>
    </row>
    <row r="10" spans="1:19" ht="48.6" customHeight="1">
      <c r="A10" s="260" t="s">
        <v>58</v>
      </c>
      <c r="B10" s="261" t="s">
        <v>23</v>
      </c>
      <c r="C10" s="185" t="s">
        <v>59</v>
      </c>
      <c r="D10" s="186"/>
      <c r="E10" s="187"/>
      <c r="F10" s="188" t="s">
        <v>24</v>
      </c>
      <c r="G10" s="189" t="s">
        <v>43</v>
      </c>
      <c r="H10" s="190" t="s">
        <v>1</v>
      </c>
      <c r="I10" s="185"/>
      <c r="J10" s="185"/>
      <c r="K10" s="188"/>
      <c r="M10" s="295" t="s">
        <v>52</v>
      </c>
      <c r="N10" s="296"/>
      <c r="O10" s="296"/>
      <c r="P10" s="296"/>
      <c r="Q10" s="297"/>
    </row>
    <row r="11" spans="1:19" ht="48.6" customHeight="1">
      <c r="A11" s="262"/>
      <c r="B11" s="263" t="s">
        <v>41</v>
      </c>
      <c r="C11" s="48" t="s">
        <v>41</v>
      </c>
      <c r="D11" s="48" t="s">
        <v>42</v>
      </c>
      <c r="E11" s="87" t="s">
        <v>100</v>
      </c>
      <c r="F11" s="188"/>
      <c r="G11" s="189"/>
      <c r="H11" s="190"/>
      <c r="I11" s="185"/>
      <c r="J11" s="185"/>
      <c r="K11" s="188"/>
      <c r="M11" s="298"/>
      <c r="N11" s="178"/>
      <c r="O11" s="178"/>
      <c r="P11" s="178"/>
      <c r="Q11" s="299"/>
    </row>
    <row r="12" spans="1:19" ht="48.6" customHeight="1">
      <c r="A12" s="172">
        <v>1</v>
      </c>
      <c r="B12" s="173"/>
      <c r="C12" s="128"/>
      <c r="D12" s="128"/>
      <c r="E12" s="124"/>
      <c r="F12" s="129"/>
      <c r="G12" s="111"/>
      <c r="H12" s="287"/>
      <c r="I12" s="288"/>
      <c r="J12" s="288"/>
      <c r="K12" s="289"/>
      <c r="M12" s="298"/>
      <c r="N12" s="178"/>
      <c r="O12" s="178"/>
      <c r="P12" s="178"/>
      <c r="Q12" s="299"/>
    </row>
    <row r="13" spans="1:19" ht="48.6" customHeight="1" thickBot="1">
      <c r="A13" s="172">
        <v>2</v>
      </c>
      <c r="B13" s="173"/>
      <c r="C13" s="128"/>
      <c r="D13" s="128"/>
      <c r="E13" s="124"/>
      <c r="F13" s="129"/>
      <c r="G13" s="111"/>
      <c r="H13" s="287"/>
      <c r="I13" s="288"/>
      <c r="J13" s="288"/>
      <c r="K13" s="289"/>
      <c r="M13" s="300"/>
      <c r="N13" s="301"/>
      <c r="O13" s="301"/>
      <c r="P13" s="301"/>
      <c r="Q13" s="302"/>
    </row>
    <row r="14" spans="1:19" ht="48.6" customHeight="1">
      <c r="A14" s="172">
        <v>3</v>
      </c>
      <c r="B14" s="173"/>
      <c r="C14" s="128"/>
      <c r="D14" s="128"/>
      <c r="E14" s="124"/>
      <c r="F14" s="129"/>
      <c r="G14" s="111"/>
      <c r="H14" s="287"/>
      <c r="I14" s="288"/>
      <c r="J14" s="288"/>
      <c r="K14" s="289"/>
    </row>
    <row r="15" spans="1:19" ht="48.6" customHeight="1">
      <c r="A15" s="172">
        <v>4</v>
      </c>
      <c r="B15" s="173"/>
      <c r="C15" s="128"/>
      <c r="D15" s="128"/>
      <c r="E15" s="124"/>
      <c r="F15" s="129"/>
      <c r="G15" s="111"/>
      <c r="H15" s="287"/>
      <c r="I15" s="288"/>
      <c r="J15" s="288"/>
      <c r="K15" s="289"/>
      <c r="M15" s="183" t="str">
        <f>IF(C61&lt;3,"2人以下の選手数では
エントリーできません
３人入力するとこれは消えます","")</f>
        <v>2人以下の選手数では
エントリーできません
３人入力するとこれは消えます</v>
      </c>
      <c r="N15" s="183"/>
      <c r="O15" s="183"/>
      <c r="P15" s="183"/>
      <c r="Q15" s="183"/>
    </row>
    <row r="16" spans="1:19" ht="48.6" customHeight="1">
      <c r="A16" s="172">
        <v>5</v>
      </c>
      <c r="B16" s="173"/>
      <c r="C16" s="128"/>
      <c r="D16" s="128"/>
      <c r="E16" s="124"/>
      <c r="F16" s="129"/>
      <c r="G16" s="111"/>
      <c r="H16" s="287"/>
      <c r="I16" s="288"/>
      <c r="J16" s="288"/>
      <c r="K16" s="289"/>
      <c r="M16" s="183"/>
      <c r="N16" s="183"/>
      <c r="O16" s="183"/>
      <c r="P16" s="183"/>
      <c r="Q16" s="183"/>
    </row>
    <row r="17" spans="1:17" ht="48.6" customHeight="1">
      <c r="A17" s="172">
        <v>6</v>
      </c>
      <c r="B17" s="173"/>
      <c r="C17" s="128"/>
      <c r="D17" s="128"/>
      <c r="E17" s="124"/>
      <c r="F17" s="129"/>
      <c r="G17" s="111"/>
      <c r="H17" s="287"/>
      <c r="I17" s="288"/>
      <c r="J17" s="288"/>
      <c r="K17" s="289"/>
      <c r="M17" s="18"/>
      <c r="N17" s="18"/>
      <c r="O17" s="18"/>
      <c r="P17" s="18"/>
      <c r="Q17" s="18"/>
    </row>
    <row r="18" spans="1:17" ht="48.6" customHeight="1">
      <c r="A18" s="172">
        <v>7</v>
      </c>
      <c r="B18" s="173"/>
      <c r="C18" s="128"/>
      <c r="D18" s="128"/>
      <c r="E18" s="124"/>
      <c r="F18" s="129"/>
      <c r="G18" s="111"/>
      <c r="H18" s="287"/>
      <c r="I18" s="288"/>
      <c r="J18" s="288"/>
      <c r="K18" s="289"/>
      <c r="M18" s="184" t="str">
        <f>IF(G61&gt;2,"他の団からの補充は2人までです","")</f>
        <v/>
      </c>
      <c r="N18" s="184"/>
      <c r="O18" s="184"/>
      <c r="P18" s="184"/>
      <c r="Q18" s="184"/>
    </row>
    <row r="19" spans="1:17" ht="48.6" customHeight="1">
      <c r="A19" s="172">
        <v>8</v>
      </c>
      <c r="B19" s="173"/>
      <c r="C19" s="38"/>
      <c r="D19" s="128"/>
      <c r="E19" s="124"/>
      <c r="F19" s="129"/>
      <c r="G19" s="111"/>
      <c r="H19" s="287"/>
      <c r="I19" s="288"/>
      <c r="J19" s="288"/>
      <c r="K19" s="289"/>
      <c r="M19" s="184"/>
      <c r="N19" s="184"/>
      <c r="O19" s="184"/>
      <c r="P19" s="184"/>
      <c r="Q19" s="184"/>
    </row>
    <row r="20" spans="1:17" ht="48.6" customHeight="1">
      <c r="A20" s="172"/>
      <c r="B20" s="173"/>
      <c r="C20" s="17"/>
      <c r="D20" s="70"/>
      <c r="E20" s="71"/>
      <c r="F20" s="72"/>
      <c r="G20" s="65"/>
      <c r="H20" s="144"/>
      <c r="I20" s="285"/>
      <c r="J20" s="285"/>
      <c r="K20" s="286"/>
    </row>
    <row r="21" spans="1:17" ht="48.6" customHeight="1" thickBot="1">
      <c r="A21" s="165"/>
      <c r="B21" s="166"/>
      <c r="C21" s="16"/>
      <c r="D21" s="73"/>
      <c r="E21" s="74"/>
      <c r="F21" s="75"/>
      <c r="G21" s="66"/>
      <c r="H21" s="291"/>
      <c r="I21" s="292"/>
      <c r="J21" s="292"/>
      <c r="K21" s="293"/>
    </row>
    <row r="23" spans="1:17" s="14" customFormat="1" ht="17.25">
      <c r="A23" s="14" t="s">
        <v>35</v>
      </c>
    </row>
    <row r="24" spans="1:17" s="14" customFormat="1" ht="17.25"/>
    <row r="25" spans="1:17" s="14" customFormat="1" ht="18" thickBot="1">
      <c r="C25" s="88"/>
      <c r="D25" s="88"/>
      <c r="G25" s="103" t="str">
        <f>IF(高学年女子!G25="","",高学年女子!G25)</f>
        <v>令和　7　年</v>
      </c>
      <c r="H25" s="103" t="str">
        <f>IF(高学年女子!H25="","",高学年女子!H25)</f>
        <v/>
      </c>
      <c r="I25" s="15" t="s">
        <v>82</v>
      </c>
      <c r="J25" s="103" t="str">
        <f>IF(高学年女子!J25="","",高学年女子!J25)</f>
        <v/>
      </c>
      <c r="K25" s="14" t="s">
        <v>84</v>
      </c>
    </row>
    <row r="26" spans="1:17" s="14" customFormat="1" ht="17.25"/>
    <row r="27" spans="1:17" s="14" customFormat="1" ht="20.65" customHeight="1">
      <c r="E27" s="161" t="s">
        <v>37</v>
      </c>
      <c r="F27" s="161"/>
      <c r="G27" s="294" t="str">
        <f>IF(高学年女子!G27="","",高学年女子!G27)</f>
        <v/>
      </c>
      <c r="H27" s="294"/>
      <c r="I27" s="294"/>
      <c r="J27" s="294"/>
      <c r="K27" s="14" t="s">
        <v>103</v>
      </c>
    </row>
    <row r="28" spans="1:17" s="14" customFormat="1" ht="28.9" customHeight="1"/>
    <row r="29" spans="1:17" s="14" customFormat="1" ht="17.25">
      <c r="A29" s="20" t="str">
        <f>高学年女子!A29</f>
        <v>　上記の選手及び指導者は，令和7年度スポーツ少年団員と指導者として登録していることを認め，</v>
      </c>
    </row>
    <row r="30" spans="1:17" s="14" customFormat="1" ht="17.25">
      <c r="A30" s="14" t="s">
        <v>38</v>
      </c>
    </row>
    <row r="31" spans="1:17" s="14" customFormat="1" ht="17.25"/>
    <row r="32" spans="1:17" s="14" customFormat="1" ht="17.25"/>
    <row r="33" spans="1:11" s="14" customFormat="1" ht="20.65" customHeight="1">
      <c r="B33" s="81" t="s">
        <v>81</v>
      </c>
      <c r="C33" s="160"/>
      <c r="D33" s="160"/>
      <c r="E33" s="86" t="s">
        <v>39</v>
      </c>
      <c r="F33" s="86"/>
      <c r="G33" s="160"/>
      <c r="H33" s="160"/>
      <c r="I33" s="160"/>
      <c r="J33" s="160"/>
      <c r="K33" s="14" t="s">
        <v>103</v>
      </c>
    </row>
    <row r="34" spans="1:11" s="14" customFormat="1" ht="17.25">
      <c r="G34" s="15"/>
      <c r="H34" s="15"/>
      <c r="I34" s="15"/>
      <c r="J34" s="15"/>
    </row>
    <row r="35" spans="1:11" s="14" customFormat="1" ht="17.25">
      <c r="G35" s="15"/>
      <c r="H35" s="15"/>
      <c r="I35" s="15"/>
      <c r="J35" s="15"/>
    </row>
    <row r="36" spans="1:11" s="14" customFormat="1" ht="20.65" customHeight="1">
      <c r="A36" s="20"/>
      <c r="B36" s="20"/>
      <c r="C36" s="20"/>
      <c r="D36" s="20"/>
      <c r="E36" s="290" t="s">
        <v>40</v>
      </c>
      <c r="F36" s="290"/>
      <c r="G36" s="294" t="str">
        <f>IF(高学年女子!G36="","",高学年女子!G36)</f>
        <v/>
      </c>
      <c r="H36" s="294"/>
      <c r="I36" s="294"/>
      <c r="J36" s="294"/>
      <c r="K36" s="14" t="s">
        <v>103</v>
      </c>
    </row>
    <row r="37" spans="1:11" s="14" customFormat="1" ht="17.25"/>
    <row r="51" spans="1:7">
      <c r="A51" s="21" t="str">
        <f>$C$5</f>
        <v/>
      </c>
      <c r="B51" s="21"/>
      <c r="C51" s="21">
        <f>C12</f>
        <v>0</v>
      </c>
      <c r="D51" s="21">
        <f>D12</f>
        <v>0</v>
      </c>
      <c r="E51" s="21">
        <f>E12</f>
        <v>0</v>
      </c>
      <c r="F51" s="21">
        <f>F12</f>
        <v>0</v>
      </c>
      <c r="G51" s="21">
        <f t="shared" ref="G51:G57" si="0">H12</f>
        <v>0</v>
      </c>
    </row>
    <row r="52" spans="1:7">
      <c r="A52" s="21" t="str">
        <f t="shared" ref="A52:A58" si="1">$C$5</f>
        <v/>
      </c>
      <c r="B52" s="21"/>
      <c r="C52" s="21">
        <f t="shared" ref="C52:C58" si="2">C13</f>
        <v>0</v>
      </c>
      <c r="D52" s="21">
        <f t="shared" ref="D52:D57" si="3">D13</f>
        <v>0</v>
      </c>
      <c r="E52" s="21">
        <f t="shared" ref="E52:E58" si="4">E13</f>
        <v>0</v>
      </c>
      <c r="F52" s="21">
        <f t="shared" ref="F52:F58" si="5">F13</f>
        <v>0</v>
      </c>
      <c r="G52" s="21">
        <f t="shared" si="0"/>
        <v>0</v>
      </c>
    </row>
    <row r="53" spans="1:7">
      <c r="A53" s="21" t="str">
        <f t="shared" si="1"/>
        <v/>
      </c>
      <c r="B53" s="21"/>
      <c r="C53" s="21">
        <f t="shared" si="2"/>
        <v>0</v>
      </c>
      <c r="D53" s="21">
        <f t="shared" si="3"/>
        <v>0</v>
      </c>
      <c r="E53" s="21">
        <f t="shared" si="4"/>
        <v>0</v>
      </c>
      <c r="F53" s="21">
        <f t="shared" si="5"/>
        <v>0</v>
      </c>
      <c r="G53" s="21">
        <f t="shared" si="0"/>
        <v>0</v>
      </c>
    </row>
    <row r="54" spans="1:7">
      <c r="A54" s="21" t="str">
        <f t="shared" si="1"/>
        <v/>
      </c>
      <c r="B54" s="21"/>
      <c r="C54" s="21">
        <f t="shared" si="2"/>
        <v>0</v>
      </c>
      <c r="D54" s="21">
        <f t="shared" si="3"/>
        <v>0</v>
      </c>
      <c r="E54" s="21">
        <f t="shared" si="4"/>
        <v>0</v>
      </c>
      <c r="F54" s="21">
        <f t="shared" si="5"/>
        <v>0</v>
      </c>
      <c r="G54" s="21">
        <f t="shared" si="0"/>
        <v>0</v>
      </c>
    </row>
    <row r="55" spans="1:7">
      <c r="A55" s="21" t="str">
        <f t="shared" si="1"/>
        <v/>
      </c>
      <c r="B55" s="21"/>
      <c r="C55" s="21">
        <f t="shared" si="2"/>
        <v>0</v>
      </c>
      <c r="D55" s="21">
        <f t="shared" si="3"/>
        <v>0</v>
      </c>
      <c r="E55" s="21">
        <f t="shared" si="4"/>
        <v>0</v>
      </c>
      <c r="F55" s="21">
        <f t="shared" si="5"/>
        <v>0</v>
      </c>
      <c r="G55" s="21">
        <f t="shared" si="0"/>
        <v>0</v>
      </c>
    </row>
    <row r="56" spans="1:7">
      <c r="A56" s="21" t="str">
        <f t="shared" si="1"/>
        <v/>
      </c>
      <c r="B56" s="21"/>
      <c r="C56" s="21">
        <f t="shared" si="2"/>
        <v>0</v>
      </c>
      <c r="D56" s="21">
        <f t="shared" si="3"/>
        <v>0</v>
      </c>
      <c r="E56" s="21">
        <f t="shared" si="4"/>
        <v>0</v>
      </c>
      <c r="F56" s="21">
        <f t="shared" si="5"/>
        <v>0</v>
      </c>
      <c r="G56" s="21">
        <f t="shared" si="0"/>
        <v>0</v>
      </c>
    </row>
    <row r="57" spans="1:7">
      <c r="A57" s="21" t="str">
        <f t="shared" si="1"/>
        <v/>
      </c>
      <c r="B57" s="21"/>
      <c r="C57" s="21">
        <f t="shared" si="2"/>
        <v>0</v>
      </c>
      <c r="D57" s="21">
        <f t="shared" si="3"/>
        <v>0</v>
      </c>
      <c r="E57" s="21">
        <f t="shared" si="4"/>
        <v>0</v>
      </c>
      <c r="F57" s="21">
        <f t="shared" si="5"/>
        <v>0</v>
      </c>
      <c r="G57" s="21">
        <f t="shared" si="0"/>
        <v>0</v>
      </c>
    </row>
    <row r="58" spans="1:7">
      <c r="A58" s="21" t="str">
        <f t="shared" si="1"/>
        <v/>
      </c>
      <c r="B58" s="21"/>
      <c r="C58" s="21">
        <f t="shared" si="2"/>
        <v>0</v>
      </c>
      <c r="D58" s="21">
        <f t="shared" ref="D58" si="6">D19</f>
        <v>0</v>
      </c>
      <c r="E58" s="21">
        <f t="shared" si="4"/>
        <v>0</v>
      </c>
      <c r="F58" s="21">
        <f t="shared" si="5"/>
        <v>0</v>
      </c>
      <c r="G58" s="21">
        <f t="shared" ref="G58" si="7">H19</f>
        <v>0</v>
      </c>
    </row>
    <row r="59" spans="1:7">
      <c r="A59" s="21"/>
      <c r="B59" s="21"/>
      <c r="C59" s="21"/>
      <c r="D59" s="21"/>
      <c r="E59" s="21"/>
      <c r="F59" s="21"/>
      <c r="G59" s="21"/>
    </row>
    <row r="60" spans="1:7">
      <c r="A60" s="21"/>
      <c r="B60" s="21"/>
      <c r="C60" s="21"/>
      <c r="D60" s="21"/>
      <c r="E60" s="21"/>
      <c r="F60" s="21"/>
      <c r="G60" s="21"/>
    </row>
    <row r="61" spans="1:7">
      <c r="A61" s="21"/>
      <c r="B61" s="21"/>
      <c r="C61" s="21">
        <f>8-COUNT($C$51:$C$58)</f>
        <v>0</v>
      </c>
      <c r="D61" s="21"/>
      <c r="E61" s="21"/>
      <c r="F61" s="21"/>
      <c r="G61" s="21">
        <f>8-COUNT(G51:G58)</f>
        <v>0</v>
      </c>
    </row>
  </sheetData>
  <sheetProtection algorithmName="SHA-512" hashValue="Ls5c38J7sB4NyMfMp8wPLbxI9ps5IA+BnAPtonPEAYdDkaRIdhDvIGOXNn+gqlBLGLlTeWUMaT6ZE18QEkF/rA==" saltValue="H3b9F+24Ot5r+ft4+lKXXA==" spinCount="100000" sheet="1" objects="1" scenarios="1"/>
  <protectedRanges>
    <protectedRange sqref="G27 G36" name="範囲2_3"/>
    <protectedRange sqref="I6 K6" name="範囲2_3_3"/>
    <protectedRange sqref="C25" name="範囲2_1"/>
    <protectedRange sqref="C33:G33" name="範囲2_6_2"/>
  </protectedRanges>
  <mergeCells count="51">
    <mergeCell ref="N6:S6"/>
    <mergeCell ref="M10:Q13"/>
    <mergeCell ref="M15:Q16"/>
    <mergeCell ref="M18:Q19"/>
    <mergeCell ref="H18:K18"/>
    <mergeCell ref="H19:K19"/>
    <mergeCell ref="H10:K11"/>
    <mergeCell ref="E36:F36"/>
    <mergeCell ref="H21:K21"/>
    <mergeCell ref="E27:F27"/>
    <mergeCell ref="G33:J33"/>
    <mergeCell ref="G27:J27"/>
    <mergeCell ref="G36:J36"/>
    <mergeCell ref="C33:D33"/>
    <mergeCell ref="F10:F11"/>
    <mergeCell ref="C8:E8"/>
    <mergeCell ref="H8:K8"/>
    <mergeCell ref="G10:G11"/>
    <mergeCell ref="H20:K20"/>
    <mergeCell ref="H15:K15"/>
    <mergeCell ref="H16:K16"/>
    <mergeCell ref="H17:K17"/>
    <mergeCell ref="H12:K12"/>
    <mergeCell ref="H13:K13"/>
    <mergeCell ref="H14:K14"/>
    <mergeCell ref="A1:K1"/>
    <mergeCell ref="A3:K3"/>
    <mergeCell ref="H6:K6"/>
    <mergeCell ref="F5:G5"/>
    <mergeCell ref="A9:F9"/>
    <mergeCell ref="A7:A8"/>
    <mergeCell ref="G9:K9"/>
    <mergeCell ref="H5:I5"/>
    <mergeCell ref="J5:K5"/>
    <mergeCell ref="A5:B5"/>
    <mergeCell ref="A6:B6"/>
    <mergeCell ref="H7:K7"/>
    <mergeCell ref="D7:G7"/>
    <mergeCell ref="C6:F6"/>
    <mergeCell ref="A20:B20"/>
    <mergeCell ref="A21:B21"/>
    <mergeCell ref="A19:B19"/>
    <mergeCell ref="C10:E10"/>
    <mergeCell ref="A10:B11"/>
    <mergeCell ref="A14:B14"/>
    <mergeCell ref="A15:B15"/>
    <mergeCell ref="A16:B16"/>
    <mergeCell ref="A17:B17"/>
    <mergeCell ref="A18:B18"/>
    <mergeCell ref="A12:B12"/>
    <mergeCell ref="A13:B13"/>
  </mergeCells>
  <phoneticPr fontId="22"/>
  <dataValidations count="3">
    <dataValidation imeMode="hiragana" allowBlank="1" showInputMessage="1" showErrorMessage="1" sqref="G12:K19 C25:D25 B12:D19" xr:uid="{00000000-0002-0000-0200-000000000000}"/>
    <dataValidation imeMode="halfKatakana" allowBlank="1" showInputMessage="1" showErrorMessage="1" sqref="E12:E19" xr:uid="{00000000-0002-0000-0200-000001000000}"/>
    <dataValidation imeMode="halfAlpha" allowBlank="1" showInputMessage="1" showErrorMessage="1" sqref="F12:F19 H6" xr:uid="{00000000-0002-0000-0200-000002000000}"/>
  </dataValidations>
  <pageMargins left="0.7" right="0.7" top="0.75" bottom="0.75" header="0.3" footer="0.3"/>
  <pageSetup paperSize="9" scale="65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S61"/>
  <sheetViews>
    <sheetView zoomScale="80" zoomScaleNormal="80" zoomScaleSheetLayoutView="100" workbookViewId="0">
      <selection activeCell="C12" sqref="C12"/>
    </sheetView>
  </sheetViews>
  <sheetFormatPr defaultColWidth="8.75" defaultRowHeight="14.25"/>
  <cols>
    <col min="1" max="1" width="10.75" style="13" customWidth="1"/>
    <col min="2" max="2" width="4.25" style="13" customWidth="1"/>
    <col min="3" max="3" width="16.75" style="13" customWidth="1"/>
    <col min="4" max="4" width="17.75" style="13" customWidth="1"/>
    <col min="5" max="5" width="19" style="13" customWidth="1"/>
    <col min="6" max="6" width="7.625" style="13" customWidth="1"/>
    <col min="7" max="7" width="16.25" style="13" customWidth="1"/>
    <col min="8" max="8" width="7.25" style="13" customWidth="1"/>
    <col min="9" max="9" width="3.75" style="13" customWidth="1"/>
    <col min="10" max="10" width="4.75" style="13" customWidth="1"/>
    <col min="11" max="11" width="17.75" style="13" customWidth="1"/>
    <col min="12" max="18" width="8.75" style="13"/>
    <col min="19" max="19" width="18.375" style="13" customWidth="1"/>
    <col min="20" max="16384" width="8.75" style="13"/>
  </cols>
  <sheetData>
    <row r="1" spans="1:19" ht="19.149999999999999" customHeight="1">
      <c r="A1" s="264" t="str">
        <f>高学年女子!A1</f>
        <v>第５３回鹿児島県スポーツ少年団競技別交歓大会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9" ht="9" customHeight="1"/>
    <row r="3" spans="1:19" ht="27.6" customHeight="1">
      <c r="A3" s="147" t="s">
        <v>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9" ht="9" customHeight="1" thickBot="1"/>
    <row r="5" spans="1:19" ht="65.650000000000006" customHeight="1" thickBot="1">
      <c r="A5" s="230" t="s">
        <v>32</v>
      </c>
      <c r="B5" s="231"/>
      <c r="C5" s="57" t="str">
        <f>IF(高学年女子!$C$5="","",高学年女子!$C$5)</f>
        <v/>
      </c>
      <c r="D5" s="67" t="s">
        <v>28</v>
      </c>
      <c r="E5" s="58" t="s">
        <v>25</v>
      </c>
      <c r="F5" s="218" t="str">
        <f>IF(高学年女子!$F$5="","",高学年女子!$F$5)</f>
        <v/>
      </c>
      <c r="G5" s="219"/>
      <c r="H5" s="275" t="s">
        <v>26</v>
      </c>
      <c r="I5" s="276"/>
      <c r="J5" s="276" t="str">
        <f>IF(高学年女子!J5="","",高学年女子!J5)</f>
        <v/>
      </c>
      <c r="K5" s="277" t="str">
        <f>IF(高学年女子!K5="","",高学年女子!K5)</f>
        <v/>
      </c>
      <c r="M5" s="18"/>
      <c r="N5" s="18"/>
      <c r="O5" s="18"/>
      <c r="P5" s="18"/>
      <c r="Q5" s="18"/>
      <c r="R5" s="18"/>
      <c r="S5" s="18"/>
    </row>
    <row r="6" spans="1:19" ht="65.650000000000006" customHeight="1" thickBot="1">
      <c r="A6" s="230" t="s">
        <v>20</v>
      </c>
      <c r="B6" s="303"/>
      <c r="C6" s="304" t="str">
        <f>IF(高学年女子!C6="","",高学年女子!C6)</f>
        <v/>
      </c>
      <c r="D6" s="233" t="str">
        <f>IF(高学年女子!D6="","",高学年女子!D6)</f>
        <v/>
      </c>
      <c r="E6" s="233" t="str">
        <f>IF(高学年女子!E6="","",高学年女子!E6)</f>
        <v/>
      </c>
      <c r="F6" s="234" t="str">
        <f>IF(高学年女子!F6="","",高学年女子!F6)</f>
        <v/>
      </c>
      <c r="G6" s="136" t="s">
        <v>80</v>
      </c>
      <c r="H6" s="305" t="str">
        <f>IF(高学年女子!H6="","",高学年女子!H6)</f>
        <v>あり</v>
      </c>
      <c r="I6" s="305" t="str">
        <f>IF(高学年女子!I6="","",高学年女子!I6)</f>
        <v/>
      </c>
      <c r="J6" s="305" t="str">
        <f>IF(高学年女子!J6="","",高学年女子!J6)</f>
        <v/>
      </c>
      <c r="K6" s="306" t="str">
        <f>IF(高学年女子!K6="","",高学年女子!K6)</f>
        <v/>
      </c>
      <c r="M6" s="18"/>
      <c r="N6" s="246" t="s">
        <v>94</v>
      </c>
      <c r="O6" s="246"/>
      <c r="P6" s="246"/>
      <c r="Q6" s="246"/>
      <c r="R6" s="246"/>
      <c r="S6" s="246"/>
    </row>
    <row r="7" spans="1:19" ht="32.65" customHeight="1">
      <c r="A7" s="235" t="s">
        <v>21</v>
      </c>
      <c r="B7" s="68" t="s">
        <v>29</v>
      </c>
      <c r="C7" s="69" t="str">
        <f>IF(高学年女子!$C$7="","",高学年女子!$C$7)</f>
        <v/>
      </c>
      <c r="D7" s="281" t="str">
        <f>IF(高学年女子!$D$7="","",高学年女子!$D$7)</f>
        <v/>
      </c>
      <c r="E7" s="281"/>
      <c r="F7" s="281"/>
      <c r="G7" s="311"/>
      <c r="H7" s="278" t="s">
        <v>27</v>
      </c>
      <c r="I7" s="279"/>
      <c r="J7" s="279"/>
      <c r="K7" s="280"/>
      <c r="M7" s="18"/>
      <c r="N7" s="18"/>
      <c r="O7" s="18"/>
      <c r="P7" s="18"/>
      <c r="Q7" s="18"/>
      <c r="R7" s="18"/>
      <c r="S7" s="18"/>
    </row>
    <row r="8" spans="1:19" ht="32.65" customHeight="1" thickBot="1">
      <c r="A8" s="240"/>
      <c r="B8" s="61" t="s">
        <v>30</v>
      </c>
      <c r="C8" s="216" t="str">
        <f>IF(高学年女子!$C$8="","",高学年女子!$C$8)</f>
        <v/>
      </c>
      <c r="D8" s="216"/>
      <c r="E8" s="216"/>
      <c r="F8" s="62"/>
      <c r="G8" s="63"/>
      <c r="H8" s="282" t="str">
        <f>IF(高学年女子!$H$8="","",高学年女子!$H$8)</f>
        <v/>
      </c>
      <c r="I8" s="283"/>
      <c r="J8" s="283"/>
      <c r="K8" s="284"/>
      <c r="M8" s="18"/>
      <c r="N8" s="18"/>
      <c r="O8" s="18"/>
      <c r="P8" s="18"/>
      <c r="Q8" s="18"/>
      <c r="R8" s="18"/>
      <c r="S8" s="18"/>
    </row>
    <row r="9" spans="1:19" ht="48" customHeight="1" thickBot="1">
      <c r="A9" s="307" t="s">
        <v>45</v>
      </c>
      <c r="B9" s="308"/>
      <c r="C9" s="308"/>
      <c r="D9" s="308"/>
      <c r="E9" s="308"/>
      <c r="F9" s="309"/>
      <c r="G9" s="271" t="s">
        <v>31</v>
      </c>
      <c r="H9" s="310"/>
      <c r="I9" s="310"/>
      <c r="J9" s="272"/>
      <c r="K9" s="274"/>
    </row>
    <row r="10" spans="1:19" ht="48" customHeight="1">
      <c r="A10" s="260" t="s">
        <v>58</v>
      </c>
      <c r="B10" s="261" t="s">
        <v>23</v>
      </c>
      <c r="C10" s="185" t="s">
        <v>59</v>
      </c>
      <c r="D10" s="186"/>
      <c r="E10" s="187"/>
      <c r="F10" s="188" t="s">
        <v>24</v>
      </c>
      <c r="G10" s="189" t="s">
        <v>43</v>
      </c>
      <c r="H10" s="190" t="s">
        <v>1</v>
      </c>
      <c r="I10" s="185"/>
      <c r="J10" s="185"/>
      <c r="K10" s="188"/>
      <c r="M10" s="295" t="s">
        <v>52</v>
      </c>
      <c r="N10" s="296"/>
      <c r="O10" s="296"/>
      <c r="P10" s="296"/>
      <c r="Q10" s="297"/>
    </row>
    <row r="11" spans="1:19" ht="48" customHeight="1">
      <c r="A11" s="262"/>
      <c r="B11" s="263" t="s">
        <v>41</v>
      </c>
      <c r="C11" s="48" t="s">
        <v>41</v>
      </c>
      <c r="D11" s="48" t="s">
        <v>42</v>
      </c>
      <c r="E11" s="87" t="s">
        <v>100</v>
      </c>
      <c r="F11" s="188"/>
      <c r="G11" s="189"/>
      <c r="H11" s="190"/>
      <c r="I11" s="185"/>
      <c r="J11" s="185"/>
      <c r="K11" s="188"/>
      <c r="M11" s="298"/>
      <c r="N11" s="178"/>
      <c r="O11" s="178"/>
      <c r="P11" s="178"/>
      <c r="Q11" s="299"/>
    </row>
    <row r="12" spans="1:19" ht="48" customHeight="1">
      <c r="A12" s="172">
        <v>1</v>
      </c>
      <c r="B12" s="173"/>
      <c r="C12" s="128"/>
      <c r="D12" s="128"/>
      <c r="E12" s="124"/>
      <c r="F12" s="129"/>
      <c r="G12" s="111"/>
      <c r="H12" s="287"/>
      <c r="I12" s="288"/>
      <c r="J12" s="288"/>
      <c r="K12" s="289"/>
      <c r="M12" s="298"/>
      <c r="N12" s="178"/>
      <c r="O12" s="178"/>
      <c r="P12" s="178"/>
      <c r="Q12" s="299"/>
    </row>
    <row r="13" spans="1:19" ht="48" customHeight="1" thickBot="1">
      <c r="A13" s="172">
        <v>2</v>
      </c>
      <c r="B13" s="173"/>
      <c r="C13" s="128"/>
      <c r="D13" s="128"/>
      <c r="E13" s="124"/>
      <c r="F13" s="129"/>
      <c r="G13" s="111"/>
      <c r="H13" s="287"/>
      <c r="I13" s="288"/>
      <c r="J13" s="288"/>
      <c r="K13" s="289"/>
      <c r="M13" s="300"/>
      <c r="N13" s="301"/>
      <c r="O13" s="301"/>
      <c r="P13" s="301"/>
      <c r="Q13" s="302"/>
    </row>
    <row r="14" spans="1:19" ht="48" customHeight="1">
      <c r="A14" s="172">
        <v>3</v>
      </c>
      <c r="B14" s="173"/>
      <c r="C14" s="128"/>
      <c r="D14" s="128"/>
      <c r="E14" s="124"/>
      <c r="F14" s="129"/>
      <c r="G14" s="111"/>
      <c r="H14" s="287"/>
      <c r="I14" s="288"/>
      <c r="J14" s="288"/>
      <c r="K14" s="289"/>
    </row>
    <row r="15" spans="1:19" ht="48" customHeight="1">
      <c r="A15" s="172">
        <v>4</v>
      </c>
      <c r="B15" s="173"/>
      <c r="C15" s="128"/>
      <c r="D15" s="128"/>
      <c r="E15" s="124"/>
      <c r="F15" s="129"/>
      <c r="G15" s="111"/>
      <c r="H15" s="287"/>
      <c r="I15" s="288"/>
      <c r="J15" s="288"/>
      <c r="K15" s="289"/>
      <c r="M15" s="183" t="str">
        <f>IF(C61&lt;3,"2人以下の選手数では
エントリーできません
３人入力するとこれは消えます","")</f>
        <v>2人以下の選手数では
エントリーできません
３人入力するとこれは消えます</v>
      </c>
      <c r="N15" s="183"/>
      <c r="O15" s="183"/>
      <c r="P15" s="183"/>
      <c r="Q15" s="183"/>
    </row>
    <row r="16" spans="1:19" ht="48" customHeight="1">
      <c r="A16" s="172">
        <v>5</v>
      </c>
      <c r="B16" s="173"/>
      <c r="C16" s="128"/>
      <c r="D16" s="128"/>
      <c r="E16" s="124"/>
      <c r="F16" s="129"/>
      <c r="G16" s="111"/>
      <c r="H16" s="287"/>
      <c r="I16" s="288"/>
      <c r="J16" s="288"/>
      <c r="K16" s="289"/>
      <c r="M16" s="183"/>
      <c r="N16" s="183"/>
      <c r="O16" s="183"/>
      <c r="P16" s="183"/>
      <c r="Q16" s="183"/>
    </row>
    <row r="17" spans="1:17" ht="48" customHeight="1">
      <c r="A17" s="172">
        <v>6</v>
      </c>
      <c r="B17" s="173"/>
      <c r="C17" s="128"/>
      <c r="D17" s="128"/>
      <c r="E17" s="124"/>
      <c r="F17" s="129"/>
      <c r="G17" s="111"/>
      <c r="H17" s="287"/>
      <c r="I17" s="288"/>
      <c r="J17" s="288"/>
      <c r="K17" s="289"/>
      <c r="M17" s="18"/>
      <c r="N17" s="18"/>
      <c r="O17" s="18"/>
      <c r="P17" s="18"/>
      <c r="Q17" s="18"/>
    </row>
    <row r="18" spans="1:17" ht="48" customHeight="1">
      <c r="A18" s="172">
        <v>7</v>
      </c>
      <c r="B18" s="173"/>
      <c r="C18" s="38"/>
      <c r="D18" s="128"/>
      <c r="E18" s="124"/>
      <c r="F18" s="129"/>
      <c r="G18" s="111"/>
      <c r="H18" s="287"/>
      <c r="I18" s="288"/>
      <c r="J18" s="288"/>
      <c r="K18" s="289"/>
      <c r="M18" s="184" t="str">
        <f>IF(G61&gt;2,"他の団からの補充は2人までです","")</f>
        <v/>
      </c>
      <c r="N18" s="184"/>
      <c r="O18" s="184"/>
      <c r="P18" s="184"/>
      <c r="Q18" s="184"/>
    </row>
    <row r="19" spans="1:17" ht="48" customHeight="1">
      <c r="A19" s="172">
        <v>8</v>
      </c>
      <c r="B19" s="173"/>
      <c r="C19" s="38"/>
      <c r="D19" s="128"/>
      <c r="E19" s="124"/>
      <c r="F19" s="129"/>
      <c r="G19" s="111"/>
      <c r="H19" s="287"/>
      <c r="I19" s="288"/>
      <c r="J19" s="288"/>
      <c r="K19" s="289"/>
      <c r="M19" s="184"/>
      <c r="N19" s="184"/>
      <c r="O19" s="184"/>
      <c r="P19" s="184"/>
      <c r="Q19" s="184"/>
    </row>
    <row r="20" spans="1:17" ht="48" customHeight="1">
      <c r="A20" s="172"/>
      <c r="B20" s="173"/>
      <c r="C20" s="17"/>
      <c r="D20" s="70"/>
      <c r="E20" s="71"/>
      <c r="F20" s="72"/>
      <c r="G20" s="65"/>
      <c r="H20" s="144"/>
      <c r="I20" s="285"/>
      <c r="J20" s="285"/>
      <c r="K20" s="286"/>
    </row>
    <row r="21" spans="1:17" ht="48" customHeight="1" thickBot="1">
      <c r="A21" s="165"/>
      <c r="B21" s="166"/>
      <c r="C21" s="16"/>
      <c r="D21" s="73"/>
      <c r="E21" s="74"/>
      <c r="F21" s="75"/>
      <c r="G21" s="66"/>
      <c r="H21" s="291"/>
      <c r="I21" s="292"/>
      <c r="J21" s="292"/>
      <c r="K21" s="293"/>
    </row>
    <row r="23" spans="1:17" s="14" customFormat="1" ht="17.25">
      <c r="A23" s="14" t="s">
        <v>35</v>
      </c>
    </row>
    <row r="24" spans="1:17" s="14" customFormat="1" ht="17.25"/>
    <row r="25" spans="1:17" s="14" customFormat="1" ht="18" thickBot="1">
      <c r="C25" s="88"/>
      <c r="D25" s="88"/>
      <c r="G25" s="103" t="str">
        <f>IF(高学年女子!G25="","",高学年女子!G25)</f>
        <v>令和　7　年</v>
      </c>
      <c r="H25" s="103" t="str">
        <f>IF(高学年女子!H25="","",高学年女子!H25)</f>
        <v/>
      </c>
      <c r="I25" s="15" t="s">
        <v>82</v>
      </c>
      <c r="J25" s="103" t="str">
        <f>IF(高学年女子!J25="","",高学年女子!J25)</f>
        <v/>
      </c>
      <c r="K25" s="14" t="s">
        <v>84</v>
      </c>
    </row>
    <row r="26" spans="1:17" s="14" customFormat="1" ht="17.25"/>
    <row r="27" spans="1:17" s="14" customFormat="1" ht="20.65" customHeight="1">
      <c r="E27" s="161" t="s">
        <v>37</v>
      </c>
      <c r="F27" s="161"/>
      <c r="G27" s="294" t="str">
        <f>IF(高学年女子!G27="","",高学年女子!G27)</f>
        <v/>
      </c>
      <c r="H27" s="294"/>
      <c r="I27" s="294"/>
      <c r="J27" s="294"/>
      <c r="K27" s="14" t="s">
        <v>102</v>
      </c>
    </row>
    <row r="28" spans="1:17" s="14" customFormat="1" ht="28.9" customHeight="1"/>
    <row r="29" spans="1:17" s="14" customFormat="1" ht="17.25">
      <c r="A29" s="20" t="str">
        <f>高学年女子!A29</f>
        <v>　上記の選手及び指導者は，令和7年度スポーツ少年団員と指導者として登録していることを認め，</v>
      </c>
    </row>
    <row r="30" spans="1:17" s="14" customFormat="1" ht="17.25">
      <c r="A30" s="14" t="s">
        <v>38</v>
      </c>
    </row>
    <row r="31" spans="1:17" s="14" customFormat="1" ht="17.25"/>
    <row r="32" spans="1:17" s="14" customFormat="1" ht="17.25"/>
    <row r="33" spans="1:11" s="14" customFormat="1" ht="20.65" customHeight="1">
      <c r="B33" s="81" t="s">
        <v>81</v>
      </c>
      <c r="C33" s="160"/>
      <c r="D33" s="160"/>
      <c r="E33" s="86" t="s">
        <v>39</v>
      </c>
      <c r="F33" s="86"/>
      <c r="G33" s="160"/>
      <c r="H33" s="160"/>
      <c r="I33" s="160"/>
      <c r="J33" s="15"/>
      <c r="K33" s="14" t="s">
        <v>102</v>
      </c>
    </row>
    <row r="34" spans="1:11" s="14" customFormat="1" ht="17.25">
      <c r="G34" s="15"/>
      <c r="H34" s="15"/>
      <c r="I34" s="15"/>
      <c r="J34" s="15"/>
    </row>
    <row r="35" spans="1:11" s="14" customFormat="1" ht="17.25">
      <c r="G35" s="15"/>
      <c r="H35" s="15"/>
      <c r="I35" s="15"/>
      <c r="J35" s="15"/>
    </row>
    <row r="36" spans="1:11" s="14" customFormat="1" ht="20.65" customHeight="1">
      <c r="A36" s="20"/>
      <c r="B36" s="20"/>
      <c r="C36" s="20"/>
      <c r="D36" s="20"/>
      <c r="E36" s="290" t="s">
        <v>40</v>
      </c>
      <c r="F36" s="290"/>
      <c r="G36" s="294"/>
      <c r="H36" s="294"/>
      <c r="J36" s="20"/>
      <c r="K36" s="20" t="s">
        <v>102</v>
      </c>
    </row>
    <row r="37" spans="1:11" s="14" customFormat="1" ht="17.25"/>
    <row r="51" spans="1:9">
      <c r="A51" s="21" t="str">
        <f>$C$5</f>
        <v/>
      </c>
      <c r="B51" s="21"/>
      <c r="C51" s="21">
        <f>C12</f>
        <v>0</v>
      </c>
      <c r="D51" s="21">
        <f>D12</f>
        <v>0</v>
      </c>
      <c r="E51" s="21">
        <f>E12</f>
        <v>0</v>
      </c>
      <c r="F51" s="21">
        <f>F12</f>
        <v>0</v>
      </c>
      <c r="G51" s="21">
        <f>H12</f>
        <v>0</v>
      </c>
      <c r="H51" s="21"/>
      <c r="I51" s="21"/>
    </row>
    <row r="52" spans="1:9">
      <c r="A52" s="21" t="str">
        <f t="shared" ref="A52:A58" si="0">$C$5</f>
        <v/>
      </c>
      <c r="B52" s="21"/>
      <c r="C52" s="21">
        <f t="shared" ref="C52:C58" si="1">C13</f>
        <v>0</v>
      </c>
      <c r="D52" s="21">
        <f t="shared" ref="D52:D57" si="2">D13</f>
        <v>0</v>
      </c>
      <c r="E52" s="21">
        <f t="shared" ref="E52:F58" si="3">E13</f>
        <v>0</v>
      </c>
      <c r="F52" s="21">
        <f t="shared" si="3"/>
        <v>0</v>
      </c>
      <c r="G52" s="21">
        <f t="shared" ref="G52:G58" si="4">H13</f>
        <v>0</v>
      </c>
      <c r="H52" s="21"/>
      <c r="I52" s="21"/>
    </row>
    <row r="53" spans="1:9">
      <c r="A53" s="21" t="str">
        <f t="shared" si="0"/>
        <v/>
      </c>
      <c r="B53" s="21"/>
      <c r="C53" s="21">
        <f t="shared" si="1"/>
        <v>0</v>
      </c>
      <c r="D53" s="21">
        <f t="shared" si="2"/>
        <v>0</v>
      </c>
      <c r="E53" s="21">
        <f t="shared" si="3"/>
        <v>0</v>
      </c>
      <c r="F53" s="21">
        <f t="shared" si="3"/>
        <v>0</v>
      </c>
      <c r="G53" s="21">
        <f t="shared" si="4"/>
        <v>0</v>
      </c>
      <c r="H53" s="21"/>
      <c r="I53" s="21"/>
    </row>
    <row r="54" spans="1:9">
      <c r="A54" s="21" t="str">
        <f t="shared" si="0"/>
        <v/>
      </c>
      <c r="B54" s="21"/>
      <c r="C54" s="21">
        <f t="shared" si="1"/>
        <v>0</v>
      </c>
      <c r="D54" s="21">
        <f t="shared" si="2"/>
        <v>0</v>
      </c>
      <c r="E54" s="21">
        <f t="shared" si="3"/>
        <v>0</v>
      </c>
      <c r="F54" s="21">
        <f t="shared" si="3"/>
        <v>0</v>
      </c>
      <c r="G54" s="21">
        <f t="shared" si="4"/>
        <v>0</v>
      </c>
      <c r="H54" s="21"/>
      <c r="I54" s="21"/>
    </row>
    <row r="55" spans="1:9">
      <c r="A55" s="21" t="str">
        <f t="shared" si="0"/>
        <v/>
      </c>
      <c r="B55" s="21"/>
      <c r="C55" s="21">
        <f t="shared" si="1"/>
        <v>0</v>
      </c>
      <c r="D55" s="21">
        <f t="shared" si="2"/>
        <v>0</v>
      </c>
      <c r="E55" s="21">
        <f t="shared" si="3"/>
        <v>0</v>
      </c>
      <c r="F55" s="21">
        <f t="shared" si="3"/>
        <v>0</v>
      </c>
      <c r="G55" s="21">
        <f t="shared" si="4"/>
        <v>0</v>
      </c>
      <c r="H55" s="21"/>
      <c r="I55" s="21"/>
    </row>
    <row r="56" spans="1:9">
      <c r="A56" s="21" t="str">
        <f t="shared" si="0"/>
        <v/>
      </c>
      <c r="B56" s="21"/>
      <c r="C56" s="21">
        <f t="shared" si="1"/>
        <v>0</v>
      </c>
      <c r="D56" s="21">
        <f t="shared" si="2"/>
        <v>0</v>
      </c>
      <c r="E56" s="21">
        <f t="shared" si="3"/>
        <v>0</v>
      </c>
      <c r="F56" s="21">
        <f t="shared" si="3"/>
        <v>0</v>
      </c>
      <c r="G56" s="21">
        <f t="shared" si="4"/>
        <v>0</v>
      </c>
      <c r="H56" s="21"/>
      <c r="I56" s="21"/>
    </row>
    <row r="57" spans="1:9">
      <c r="A57" s="21" t="str">
        <f t="shared" si="0"/>
        <v/>
      </c>
      <c r="B57" s="21"/>
      <c r="C57" s="21">
        <f t="shared" si="1"/>
        <v>0</v>
      </c>
      <c r="D57" s="21">
        <f t="shared" si="2"/>
        <v>0</v>
      </c>
      <c r="E57" s="21">
        <f t="shared" si="3"/>
        <v>0</v>
      </c>
      <c r="F57" s="21">
        <f t="shared" si="3"/>
        <v>0</v>
      </c>
      <c r="G57" s="21">
        <f t="shared" si="4"/>
        <v>0</v>
      </c>
      <c r="H57" s="21"/>
      <c r="I57" s="21"/>
    </row>
    <row r="58" spans="1:9">
      <c r="A58" s="21" t="str">
        <f t="shared" si="0"/>
        <v/>
      </c>
      <c r="B58" s="21"/>
      <c r="C58" s="21">
        <f t="shared" si="1"/>
        <v>0</v>
      </c>
      <c r="D58" s="21">
        <f t="shared" ref="D58" si="5">D19</f>
        <v>0</v>
      </c>
      <c r="E58" s="21">
        <f t="shared" si="3"/>
        <v>0</v>
      </c>
      <c r="F58" s="21">
        <f t="shared" si="3"/>
        <v>0</v>
      </c>
      <c r="G58" s="21">
        <f t="shared" si="4"/>
        <v>0</v>
      </c>
      <c r="H58" s="21"/>
      <c r="I58" s="21"/>
    </row>
    <row r="59" spans="1:9">
      <c r="A59" s="21"/>
      <c r="B59" s="21"/>
      <c r="C59" s="21"/>
      <c r="D59" s="21"/>
      <c r="E59" s="21"/>
      <c r="F59" s="21"/>
      <c r="G59" s="21"/>
      <c r="H59" s="21"/>
      <c r="I59" s="21"/>
    </row>
    <row r="60" spans="1:9">
      <c r="A60" s="21"/>
      <c r="B60" s="21"/>
      <c r="C60" s="21"/>
      <c r="D60" s="21"/>
      <c r="E60" s="21"/>
      <c r="F60" s="21"/>
      <c r="G60" s="21"/>
      <c r="H60" s="21"/>
      <c r="I60" s="21"/>
    </row>
    <row r="61" spans="1:9">
      <c r="A61" s="21"/>
      <c r="B61" s="21"/>
      <c r="C61" s="21">
        <f>8-COUNT($C$51:$C$58)</f>
        <v>0</v>
      </c>
      <c r="D61" s="21"/>
      <c r="E61" s="21"/>
      <c r="F61" s="21"/>
      <c r="G61" s="21">
        <f>8-COUNT(G51:G58)</f>
        <v>0</v>
      </c>
      <c r="H61" s="21"/>
      <c r="I61" s="21"/>
    </row>
  </sheetData>
  <sheetProtection algorithmName="SHA-512" hashValue="23z75mela7Rl+IVtfKccciLCZlv1E9e8Pm1efCLHRYePZGDIlwercY5AS+B8oKD2TyVDc4pFBuFqSiwyNasRTQ==" saltValue="OZNO7zBf4Ax3Yk9RWEG58g==" spinCount="100000" sheet="1" objects="1" scenarios="1"/>
  <protectedRanges>
    <protectedRange sqref="C18" name="範囲2"/>
    <protectedRange sqref="H12:K19" name="範囲1_1"/>
    <protectedRange sqref="I6 K6 C6" name="範囲2_2_4"/>
    <protectedRange sqref="C25" name="範囲2_4"/>
    <protectedRange sqref="C33:G33" name="範囲2_6_1"/>
  </protectedRanges>
  <mergeCells count="51">
    <mergeCell ref="C33:D33"/>
    <mergeCell ref="G33:I33"/>
    <mergeCell ref="G36:H36"/>
    <mergeCell ref="N6:S6"/>
    <mergeCell ref="A21:B21"/>
    <mergeCell ref="M10:Q13"/>
    <mergeCell ref="M15:Q16"/>
    <mergeCell ref="M18:Q19"/>
    <mergeCell ref="C10:E10"/>
    <mergeCell ref="A12:B12"/>
    <mergeCell ref="A13:B13"/>
    <mergeCell ref="A14:B14"/>
    <mergeCell ref="A10:B11"/>
    <mergeCell ref="F10:F11"/>
    <mergeCell ref="G10:G11"/>
    <mergeCell ref="A15:B15"/>
    <mergeCell ref="A16:B16"/>
    <mergeCell ref="A17:B17"/>
    <mergeCell ref="A18:B18"/>
    <mergeCell ref="H17:K17"/>
    <mergeCell ref="H7:K7"/>
    <mergeCell ref="H8:K8"/>
    <mergeCell ref="A7:A8"/>
    <mergeCell ref="D7:G7"/>
    <mergeCell ref="C8:E8"/>
    <mergeCell ref="H16:K16"/>
    <mergeCell ref="E36:F36"/>
    <mergeCell ref="E27:F27"/>
    <mergeCell ref="G27:J27"/>
    <mergeCell ref="H21:K21"/>
    <mergeCell ref="A9:F9"/>
    <mergeCell ref="G9:K9"/>
    <mergeCell ref="H10:K11"/>
    <mergeCell ref="A19:B19"/>
    <mergeCell ref="H18:K18"/>
    <mergeCell ref="H19:K19"/>
    <mergeCell ref="H20:K20"/>
    <mergeCell ref="A20:B20"/>
    <mergeCell ref="H12:K12"/>
    <mergeCell ref="H13:K13"/>
    <mergeCell ref="H14:K14"/>
    <mergeCell ref="H15:K15"/>
    <mergeCell ref="A1:K1"/>
    <mergeCell ref="A3:K3"/>
    <mergeCell ref="F5:G5"/>
    <mergeCell ref="A6:B6"/>
    <mergeCell ref="C6:F6"/>
    <mergeCell ref="A5:B5"/>
    <mergeCell ref="H5:I5"/>
    <mergeCell ref="J5:K5"/>
    <mergeCell ref="H6:K6"/>
  </mergeCells>
  <phoneticPr fontId="1"/>
  <dataValidations count="3">
    <dataValidation imeMode="hiragana" allowBlank="1" showInputMessage="1" showErrorMessage="1" sqref="G12:K19 C25:D25 C6:F6 B12:D19" xr:uid="{00000000-0002-0000-0300-000000000000}"/>
    <dataValidation imeMode="halfKatakana" allowBlank="1" showInputMessage="1" showErrorMessage="1" sqref="E12:E19" xr:uid="{00000000-0002-0000-0300-000001000000}"/>
    <dataValidation imeMode="halfAlpha" allowBlank="1" showInputMessage="1" showErrorMessage="1" sqref="F12:F19" xr:uid="{00000000-0002-0000-0300-000002000000}"/>
  </dataValidations>
  <pageMargins left="0.7" right="0.7" top="0.75" bottom="0.75" header="0.3" footer="0.3"/>
  <pageSetup paperSize="9" scale="65" orientation="portrait" horizontalDpi="4294967293" verticalDpi="0" r:id="rId1"/>
  <ignoredErrors>
    <ignoredError sqref="H6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T73"/>
  <sheetViews>
    <sheetView zoomScale="80" zoomScaleNormal="80" zoomScaleSheetLayoutView="96" workbookViewId="0">
      <selection activeCell="C12" sqref="C12"/>
    </sheetView>
  </sheetViews>
  <sheetFormatPr defaultColWidth="8.75" defaultRowHeight="14.25"/>
  <cols>
    <col min="1" max="1" width="11" style="13" customWidth="1"/>
    <col min="2" max="2" width="4.25" style="13" customWidth="1"/>
    <col min="3" max="4" width="12" style="13" customWidth="1"/>
    <col min="5" max="5" width="15.625" style="13" customWidth="1"/>
    <col min="6" max="6" width="7.625" style="13" customWidth="1"/>
    <col min="7" max="8" width="7.75" style="13" customWidth="1"/>
    <col min="9" max="9" width="12" style="13" customWidth="1"/>
    <col min="10" max="10" width="12.125" style="13" customWidth="1"/>
    <col min="11" max="11" width="15.625" style="13" customWidth="1"/>
    <col min="12" max="12" width="7.25" style="13" customWidth="1"/>
    <col min="13" max="19" width="8.75" style="13"/>
    <col min="20" max="20" width="19.125" style="13" customWidth="1"/>
    <col min="21" max="16384" width="8.75" style="13"/>
  </cols>
  <sheetData>
    <row r="1" spans="1:20" ht="19.149999999999999" customHeight="1">
      <c r="A1" s="264" t="str">
        <f>高学年女子!A1</f>
        <v>第５３回鹿児島県スポーツ少年団競技別交歓大会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2" spans="1:20" ht="9" customHeight="1"/>
    <row r="3" spans="1:20" ht="27.6" customHeight="1">
      <c r="A3" s="147" t="s">
        <v>50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20" ht="9" customHeight="1" thickBot="1"/>
    <row r="5" spans="1:20" ht="65.650000000000006" customHeight="1" thickBot="1">
      <c r="A5" s="322" t="s">
        <v>32</v>
      </c>
      <c r="B5" s="323"/>
      <c r="C5" s="324" t="str">
        <f>IF(高学年女子!$C$5="","",高学年女子!$C$5)</f>
        <v/>
      </c>
      <c r="D5" s="324"/>
      <c r="E5" s="339" t="s">
        <v>28</v>
      </c>
      <c r="F5" s="340"/>
      <c r="G5" s="91" t="s">
        <v>51</v>
      </c>
      <c r="H5" s="329" t="str">
        <f>IF(高学年女子!$F$5="","",高学年女子!$F$5)</f>
        <v/>
      </c>
      <c r="I5" s="330"/>
      <c r="J5" s="82" t="s">
        <v>26</v>
      </c>
      <c r="K5" s="337" t="str">
        <f>IF(高学年女子!$J$5="","",高学年女子!$J$5)</f>
        <v/>
      </c>
      <c r="L5" s="338"/>
      <c r="N5" s="18"/>
      <c r="O5" s="18"/>
      <c r="P5" s="18"/>
      <c r="Q5" s="18"/>
      <c r="R5" s="18"/>
      <c r="S5" s="18"/>
      <c r="T5" s="18"/>
    </row>
    <row r="6" spans="1:20" ht="65.650000000000006" customHeight="1" thickBot="1">
      <c r="A6" s="230" t="s">
        <v>20</v>
      </c>
      <c r="B6" s="303"/>
      <c r="C6" s="304" t="str">
        <f>IF(高学年女子!$C$6="","",高学年女子!$C$6)</f>
        <v/>
      </c>
      <c r="D6" s="233"/>
      <c r="E6" s="233"/>
      <c r="F6" s="325"/>
      <c r="G6" s="326" t="s">
        <v>80</v>
      </c>
      <c r="H6" s="327"/>
      <c r="I6" s="328"/>
      <c r="J6" s="266" t="str">
        <f>IF(高学年女子!$H$6="","",高学年女子!$H$6)</f>
        <v>あり</v>
      </c>
      <c r="K6" s="266"/>
      <c r="L6" s="267"/>
      <c r="M6" s="90"/>
      <c r="N6" s="18"/>
      <c r="O6" s="246" t="s">
        <v>94</v>
      </c>
      <c r="P6" s="246"/>
      <c r="Q6" s="246"/>
      <c r="R6" s="246"/>
      <c r="S6" s="246"/>
      <c r="T6" s="246"/>
    </row>
    <row r="7" spans="1:20" ht="32.65" customHeight="1">
      <c r="A7" s="315" t="s">
        <v>21</v>
      </c>
      <c r="B7" s="76" t="s">
        <v>29</v>
      </c>
      <c r="C7" s="77" t="str">
        <f>IF(高学年女子!$C$7="","",高学年女子!$C$7)</f>
        <v/>
      </c>
      <c r="D7" s="335" t="str">
        <f>IF(高学年女子!$D$7="","",高学年女子!$D$7)</f>
        <v/>
      </c>
      <c r="E7" s="335"/>
      <c r="F7" s="335"/>
      <c r="G7" s="335"/>
      <c r="H7" s="335"/>
      <c r="I7" s="336"/>
      <c r="J7" s="347" t="s">
        <v>27</v>
      </c>
      <c r="K7" s="348"/>
      <c r="L7" s="349"/>
      <c r="N7" s="18"/>
      <c r="O7" s="18"/>
      <c r="P7" s="18"/>
      <c r="Q7" s="18"/>
      <c r="R7" s="18"/>
      <c r="S7" s="18"/>
      <c r="T7" s="18"/>
    </row>
    <row r="8" spans="1:20" ht="32.65" customHeight="1" thickBot="1">
      <c r="A8" s="240"/>
      <c r="B8" s="61" t="s">
        <v>30</v>
      </c>
      <c r="C8" s="216" t="str">
        <f>IF(高学年女子!$C$8="","",高学年女子!$C$8)</f>
        <v/>
      </c>
      <c r="D8" s="216"/>
      <c r="E8" s="216"/>
      <c r="F8" s="216"/>
      <c r="G8" s="216"/>
      <c r="H8" s="78"/>
      <c r="I8" s="78"/>
      <c r="J8" s="215" t="str">
        <f>IF(高学年女子!$H$8="","",高学年女子!$H$8)</f>
        <v/>
      </c>
      <c r="K8" s="216"/>
      <c r="L8" s="217"/>
      <c r="N8" s="18"/>
      <c r="O8" s="18"/>
      <c r="P8" s="18"/>
      <c r="Q8" s="18"/>
      <c r="R8" s="18"/>
      <c r="S8" s="18"/>
      <c r="T8" s="18"/>
    </row>
    <row r="9" spans="1:20" ht="48" customHeight="1">
      <c r="A9" s="316" t="s">
        <v>72</v>
      </c>
      <c r="B9" s="317"/>
      <c r="C9" s="317"/>
      <c r="D9" s="317"/>
      <c r="E9" s="317"/>
      <c r="F9" s="318"/>
      <c r="G9" s="319" t="s">
        <v>73</v>
      </c>
      <c r="H9" s="320"/>
      <c r="I9" s="320"/>
      <c r="J9" s="320"/>
      <c r="K9" s="320"/>
      <c r="L9" s="321"/>
    </row>
    <row r="10" spans="1:20" ht="48" customHeight="1">
      <c r="A10" s="260" t="s">
        <v>34</v>
      </c>
      <c r="B10" s="261"/>
      <c r="C10" s="185" t="s">
        <v>23</v>
      </c>
      <c r="D10" s="186"/>
      <c r="E10" s="187"/>
      <c r="F10" s="188" t="s">
        <v>24</v>
      </c>
      <c r="G10" s="260" t="s">
        <v>34</v>
      </c>
      <c r="H10" s="261"/>
      <c r="I10" s="185" t="s">
        <v>23</v>
      </c>
      <c r="J10" s="186"/>
      <c r="K10" s="187"/>
      <c r="L10" s="188" t="s">
        <v>24</v>
      </c>
    </row>
    <row r="11" spans="1:20" ht="48" customHeight="1">
      <c r="A11" s="313"/>
      <c r="B11" s="314"/>
      <c r="C11" s="79" t="s">
        <v>41</v>
      </c>
      <c r="D11" s="79" t="s">
        <v>42</v>
      </c>
      <c r="E11" s="135" t="s">
        <v>100</v>
      </c>
      <c r="F11" s="312"/>
      <c r="G11" s="313"/>
      <c r="H11" s="314"/>
      <c r="I11" s="79" t="s">
        <v>41</v>
      </c>
      <c r="J11" s="79" t="s">
        <v>42</v>
      </c>
      <c r="K11" s="135" t="s">
        <v>100</v>
      </c>
      <c r="L11" s="312"/>
    </row>
    <row r="12" spans="1:20" ht="48" customHeight="1">
      <c r="A12" s="341">
        <v>1</v>
      </c>
      <c r="B12" s="342"/>
      <c r="C12" s="116"/>
      <c r="D12" s="120"/>
      <c r="E12" s="121"/>
      <c r="F12" s="122"/>
      <c r="G12" s="345">
        <v>1</v>
      </c>
      <c r="H12" s="346"/>
      <c r="I12" s="116"/>
      <c r="J12" s="120"/>
      <c r="K12" s="121"/>
      <c r="L12" s="122"/>
      <c r="N12" s="344" t="s">
        <v>57</v>
      </c>
      <c r="O12" s="344"/>
      <c r="P12" s="344"/>
      <c r="Q12" s="344"/>
    </row>
    <row r="13" spans="1:20" ht="48" customHeight="1">
      <c r="A13" s="172">
        <v>2</v>
      </c>
      <c r="B13" s="173"/>
      <c r="C13" s="116"/>
      <c r="D13" s="120"/>
      <c r="E13" s="123"/>
      <c r="F13" s="122"/>
      <c r="G13" s="331">
        <v>2</v>
      </c>
      <c r="H13" s="332"/>
      <c r="I13" s="116"/>
      <c r="J13" s="120"/>
      <c r="K13" s="123"/>
      <c r="L13" s="122"/>
      <c r="N13" s="344"/>
      <c r="O13" s="344"/>
      <c r="P13" s="344"/>
      <c r="Q13" s="344"/>
    </row>
    <row r="14" spans="1:20" ht="48" customHeight="1">
      <c r="A14" s="172">
        <v>3</v>
      </c>
      <c r="B14" s="173"/>
      <c r="C14" s="116"/>
      <c r="D14" s="120"/>
      <c r="E14" s="123"/>
      <c r="F14" s="122"/>
      <c r="G14" s="331">
        <v>3</v>
      </c>
      <c r="H14" s="332"/>
      <c r="I14" s="116"/>
      <c r="J14" s="120"/>
      <c r="K14" s="123"/>
      <c r="L14" s="122"/>
    </row>
    <row r="15" spans="1:20" ht="48" customHeight="1">
      <c r="A15" s="172">
        <v>4</v>
      </c>
      <c r="B15" s="173"/>
      <c r="C15" s="38"/>
      <c r="D15" s="124"/>
      <c r="E15" s="123"/>
      <c r="F15" s="122"/>
      <c r="G15" s="331">
        <v>4</v>
      </c>
      <c r="H15" s="332"/>
      <c r="I15" s="116"/>
      <c r="J15" s="120"/>
      <c r="K15" s="123"/>
      <c r="L15" s="122"/>
    </row>
    <row r="16" spans="1:20" ht="48" customHeight="1">
      <c r="A16" s="172">
        <v>5</v>
      </c>
      <c r="B16" s="173"/>
      <c r="C16" s="38"/>
      <c r="D16" s="124"/>
      <c r="E16" s="123"/>
      <c r="F16" s="122"/>
      <c r="G16" s="331">
        <v>5</v>
      </c>
      <c r="H16" s="332"/>
      <c r="I16" s="38"/>
      <c r="J16" s="124"/>
      <c r="K16" s="123"/>
      <c r="L16" s="122"/>
    </row>
    <row r="17" spans="1:12" ht="48" customHeight="1">
      <c r="A17" s="331">
        <v>6</v>
      </c>
      <c r="B17" s="332"/>
      <c r="C17" s="38"/>
      <c r="D17" s="124"/>
      <c r="E17" s="123"/>
      <c r="F17" s="122"/>
      <c r="G17" s="331">
        <v>6</v>
      </c>
      <c r="H17" s="332"/>
      <c r="I17" s="38"/>
      <c r="J17" s="124"/>
      <c r="K17" s="123"/>
      <c r="L17" s="122"/>
    </row>
    <row r="18" spans="1:12" ht="48" customHeight="1">
      <c r="A18" s="331">
        <v>7</v>
      </c>
      <c r="B18" s="332"/>
      <c r="C18" s="38"/>
      <c r="D18" s="124"/>
      <c r="E18" s="123"/>
      <c r="F18" s="122"/>
      <c r="G18" s="331">
        <v>7</v>
      </c>
      <c r="H18" s="332"/>
      <c r="I18" s="38"/>
      <c r="J18" s="124"/>
      <c r="K18" s="123"/>
      <c r="L18" s="122"/>
    </row>
    <row r="19" spans="1:12" ht="48" customHeight="1">
      <c r="A19" s="331">
        <v>8</v>
      </c>
      <c r="B19" s="332"/>
      <c r="C19" s="38"/>
      <c r="D19" s="124"/>
      <c r="E19" s="123"/>
      <c r="F19" s="122"/>
      <c r="G19" s="331">
        <v>8</v>
      </c>
      <c r="H19" s="332"/>
      <c r="I19" s="118"/>
      <c r="J19" s="124"/>
      <c r="K19" s="123"/>
      <c r="L19" s="122"/>
    </row>
    <row r="20" spans="1:12" ht="48" customHeight="1">
      <c r="A20" s="172">
        <v>9</v>
      </c>
      <c r="B20" s="173"/>
      <c r="C20" s="38"/>
      <c r="D20" s="124"/>
      <c r="E20" s="123"/>
      <c r="F20" s="122"/>
      <c r="G20" s="331">
        <v>9</v>
      </c>
      <c r="H20" s="332"/>
      <c r="I20" s="119"/>
      <c r="J20" s="124"/>
      <c r="K20" s="123"/>
      <c r="L20" s="122"/>
    </row>
    <row r="21" spans="1:12" ht="48" customHeight="1" thickBot="1">
      <c r="A21" s="165">
        <v>10</v>
      </c>
      <c r="B21" s="166"/>
      <c r="C21" s="117"/>
      <c r="D21" s="125"/>
      <c r="E21" s="126"/>
      <c r="F21" s="127"/>
      <c r="G21" s="333">
        <v>10</v>
      </c>
      <c r="H21" s="334"/>
      <c r="I21" s="117"/>
      <c r="J21" s="125"/>
      <c r="K21" s="126"/>
      <c r="L21" s="127"/>
    </row>
    <row r="23" spans="1:12" s="14" customFormat="1" ht="17.25">
      <c r="A23" s="14" t="s">
        <v>35</v>
      </c>
    </row>
    <row r="24" spans="1:12" s="14" customFormat="1" ht="17.25"/>
    <row r="25" spans="1:12" s="14" customFormat="1" ht="17.25">
      <c r="C25" s="20" t="str">
        <f>IF(高学年女子!C25="","",高学年女子!C25)</f>
        <v/>
      </c>
      <c r="D25" s="20"/>
      <c r="E25" s="19" t="str">
        <f>IF(高学年女子!G25="","",高学年女子!G25)</f>
        <v>令和　7　年</v>
      </c>
      <c r="F25" s="19" t="str">
        <f>IF(高学年女子!H25="","",高学年女子!H25)</f>
        <v/>
      </c>
      <c r="G25" s="19" t="s">
        <v>83</v>
      </c>
      <c r="H25" s="19" t="str">
        <f>IF(高学年女子!J25="","",高学年女子!J25)</f>
        <v/>
      </c>
      <c r="I25" s="14" t="s">
        <v>93</v>
      </c>
    </row>
    <row r="26" spans="1:12" s="14" customFormat="1" ht="17.25"/>
    <row r="27" spans="1:12" s="14" customFormat="1" ht="20.65" customHeight="1">
      <c r="E27" s="161" t="s">
        <v>36</v>
      </c>
      <c r="F27" s="161"/>
      <c r="G27" s="161"/>
      <c r="H27" s="294" t="str">
        <f>IF(高学年女子!G27="","",高学年女子!G27)</f>
        <v/>
      </c>
      <c r="I27" s="294"/>
      <c r="J27" s="294"/>
      <c r="K27" s="14" t="s">
        <v>103</v>
      </c>
    </row>
    <row r="28" spans="1:12" s="14" customFormat="1" ht="28.9" customHeight="1"/>
    <row r="29" spans="1:12" s="14" customFormat="1" ht="17.25">
      <c r="A29" s="20" t="str">
        <f>高学年女子!A29</f>
        <v>　上記の選手及び指導者は，令和7年度スポーツ少年団員と指導者として登録していることを認め，</v>
      </c>
    </row>
    <row r="30" spans="1:12" s="14" customFormat="1" ht="17.25">
      <c r="A30" s="14" t="s">
        <v>38</v>
      </c>
    </row>
    <row r="31" spans="1:12" s="14" customFormat="1" ht="17.25"/>
    <row r="32" spans="1:12" s="14" customFormat="1" ht="17.25"/>
    <row r="33" spans="2:11" s="14" customFormat="1" ht="20.65" customHeight="1">
      <c r="B33" s="81" t="s">
        <v>81</v>
      </c>
      <c r="C33" s="160"/>
      <c r="D33" s="160"/>
      <c r="E33" s="100" t="s">
        <v>39</v>
      </c>
      <c r="F33" s="86"/>
      <c r="G33" s="160"/>
      <c r="H33" s="160"/>
      <c r="I33" s="160"/>
      <c r="J33" s="15"/>
      <c r="K33" s="14" t="s">
        <v>103</v>
      </c>
    </row>
    <row r="34" spans="2:11" s="14" customFormat="1" ht="17.25">
      <c r="G34" s="15"/>
      <c r="H34" s="15"/>
    </row>
    <row r="35" spans="2:11" s="14" customFormat="1" ht="17.25">
      <c r="G35" s="15"/>
      <c r="H35" s="15"/>
    </row>
    <row r="36" spans="2:11" s="14" customFormat="1" ht="20.65" customHeight="1">
      <c r="D36" s="161" t="s">
        <v>40</v>
      </c>
      <c r="E36" s="161"/>
      <c r="F36" s="161"/>
      <c r="G36" s="161"/>
      <c r="H36" s="343"/>
      <c r="I36" s="343"/>
      <c r="J36" s="343"/>
      <c r="K36" s="14" t="s">
        <v>103</v>
      </c>
    </row>
    <row r="37" spans="2:11" s="14" customFormat="1" ht="17.25"/>
    <row r="51" spans="1:12">
      <c r="A51" s="21" t="str">
        <f>$C$5</f>
        <v/>
      </c>
      <c r="B51" s="21"/>
      <c r="C51" s="21">
        <f>C12</f>
        <v>0</v>
      </c>
      <c r="D51" s="21">
        <f>D12</f>
        <v>0</v>
      </c>
      <c r="E51" s="21">
        <f>E12</f>
        <v>0</v>
      </c>
      <c r="F51" s="21">
        <f>F12</f>
        <v>0</v>
      </c>
      <c r="G51" s="21"/>
      <c r="H51" s="21" t="str">
        <f t="shared" ref="H51:H60" si="0">$C$5</f>
        <v/>
      </c>
      <c r="I51" s="21">
        <f>I12</f>
        <v>0</v>
      </c>
      <c r="J51" s="21">
        <f>J12</f>
        <v>0</v>
      </c>
      <c r="K51" s="21">
        <f>K12</f>
        <v>0</v>
      </c>
      <c r="L51" s="21">
        <f>L12</f>
        <v>0</v>
      </c>
    </row>
    <row r="52" spans="1:12">
      <c r="A52" s="21" t="str">
        <f t="shared" ref="A52:A58" si="1">$C$5</f>
        <v/>
      </c>
      <c r="B52" s="21"/>
      <c r="C52" s="21">
        <f t="shared" ref="C52:D58" si="2">C13</f>
        <v>0</v>
      </c>
      <c r="D52" s="21">
        <f t="shared" ref="D52:D57" si="3">D13</f>
        <v>0</v>
      </c>
      <c r="E52" s="21">
        <f t="shared" ref="E52:F58" si="4">E13</f>
        <v>0</v>
      </c>
      <c r="F52" s="21">
        <f t="shared" si="4"/>
        <v>0</v>
      </c>
      <c r="G52" s="21"/>
      <c r="H52" s="21" t="str">
        <f t="shared" si="0"/>
        <v/>
      </c>
      <c r="I52" s="21">
        <f t="shared" ref="I52" si="5">I13</f>
        <v>0</v>
      </c>
      <c r="J52" s="21">
        <f t="shared" ref="J52:J57" si="6">J13</f>
        <v>0</v>
      </c>
      <c r="K52" s="21">
        <f t="shared" ref="K52:L52" si="7">K13</f>
        <v>0</v>
      </c>
      <c r="L52" s="21">
        <f t="shared" si="7"/>
        <v>0</v>
      </c>
    </row>
    <row r="53" spans="1:12">
      <c r="A53" s="21" t="str">
        <f t="shared" si="1"/>
        <v/>
      </c>
      <c r="B53" s="21"/>
      <c r="C53" s="21">
        <f t="shared" si="2"/>
        <v>0</v>
      </c>
      <c r="D53" s="21">
        <f t="shared" si="3"/>
        <v>0</v>
      </c>
      <c r="E53" s="21">
        <f t="shared" si="4"/>
        <v>0</v>
      </c>
      <c r="F53" s="21">
        <f t="shared" si="4"/>
        <v>0</v>
      </c>
      <c r="G53" s="21"/>
      <c r="H53" s="21" t="str">
        <f t="shared" si="0"/>
        <v/>
      </c>
      <c r="I53" s="21">
        <f t="shared" ref="I53" si="8">I14</f>
        <v>0</v>
      </c>
      <c r="J53" s="21">
        <f t="shared" si="6"/>
        <v>0</v>
      </c>
      <c r="K53" s="21">
        <f t="shared" ref="K53:L53" si="9">K14</f>
        <v>0</v>
      </c>
      <c r="L53" s="21">
        <f t="shared" si="9"/>
        <v>0</v>
      </c>
    </row>
    <row r="54" spans="1:12">
      <c r="A54" s="21" t="str">
        <f t="shared" si="1"/>
        <v/>
      </c>
      <c r="B54" s="21"/>
      <c r="C54" s="21">
        <f t="shared" si="2"/>
        <v>0</v>
      </c>
      <c r="D54" s="21">
        <f t="shared" si="3"/>
        <v>0</v>
      </c>
      <c r="E54" s="21">
        <f t="shared" si="4"/>
        <v>0</v>
      </c>
      <c r="F54" s="21">
        <f t="shared" si="4"/>
        <v>0</v>
      </c>
      <c r="G54" s="21"/>
      <c r="H54" s="21" t="str">
        <f t="shared" si="0"/>
        <v/>
      </c>
      <c r="I54" s="21">
        <f t="shared" ref="I54" si="10">I15</f>
        <v>0</v>
      </c>
      <c r="J54" s="21">
        <f t="shared" si="6"/>
        <v>0</v>
      </c>
      <c r="K54" s="21">
        <f t="shared" ref="K54:L54" si="11">K15</f>
        <v>0</v>
      </c>
      <c r="L54" s="21">
        <f t="shared" si="11"/>
        <v>0</v>
      </c>
    </row>
    <row r="55" spans="1:12">
      <c r="A55" s="21" t="str">
        <f t="shared" si="1"/>
        <v/>
      </c>
      <c r="B55" s="21"/>
      <c r="C55" s="21">
        <f t="shared" si="2"/>
        <v>0</v>
      </c>
      <c r="D55" s="21">
        <f t="shared" si="3"/>
        <v>0</v>
      </c>
      <c r="E55" s="21">
        <f t="shared" si="4"/>
        <v>0</v>
      </c>
      <c r="F55" s="21">
        <f t="shared" si="4"/>
        <v>0</v>
      </c>
      <c r="G55" s="21"/>
      <c r="H55" s="21" t="str">
        <f t="shared" si="0"/>
        <v/>
      </c>
      <c r="I55" s="21">
        <f t="shared" ref="I55" si="12">I16</f>
        <v>0</v>
      </c>
      <c r="J55" s="21">
        <f t="shared" si="6"/>
        <v>0</v>
      </c>
      <c r="K55" s="21">
        <f t="shared" ref="K55:L55" si="13">K16</f>
        <v>0</v>
      </c>
      <c r="L55" s="21">
        <f t="shared" si="13"/>
        <v>0</v>
      </c>
    </row>
    <row r="56" spans="1:12">
      <c r="A56" s="21" t="str">
        <f t="shared" si="1"/>
        <v/>
      </c>
      <c r="B56" s="21"/>
      <c r="C56" s="21">
        <f t="shared" si="2"/>
        <v>0</v>
      </c>
      <c r="D56" s="21">
        <f t="shared" si="3"/>
        <v>0</v>
      </c>
      <c r="E56" s="21">
        <f t="shared" si="4"/>
        <v>0</v>
      </c>
      <c r="F56" s="21">
        <f t="shared" si="4"/>
        <v>0</v>
      </c>
      <c r="G56" s="21"/>
      <c r="H56" s="21" t="str">
        <f t="shared" si="0"/>
        <v/>
      </c>
      <c r="I56" s="21">
        <f t="shared" ref="I56" si="14">I17</f>
        <v>0</v>
      </c>
      <c r="J56" s="21">
        <f t="shared" si="6"/>
        <v>0</v>
      </c>
      <c r="K56" s="21">
        <f t="shared" ref="K56:L56" si="15">K17</f>
        <v>0</v>
      </c>
      <c r="L56" s="21">
        <f t="shared" si="15"/>
        <v>0</v>
      </c>
    </row>
    <row r="57" spans="1:12">
      <c r="A57" s="21" t="str">
        <f t="shared" si="1"/>
        <v/>
      </c>
      <c r="B57" s="21"/>
      <c r="C57" s="21">
        <f t="shared" si="2"/>
        <v>0</v>
      </c>
      <c r="D57" s="21">
        <f t="shared" si="3"/>
        <v>0</v>
      </c>
      <c r="E57" s="21">
        <f t="shared" si="4"/>
        <v>0</v>
      </c>
      <c r="F57" s="21">
        <f t="shared" si="4"/>
        <v>0</v>
      </c>
      <c r="G57" s="21"/>
      <c r="H57" s="21" t="str">
        <f t="shared" si="0"/>
        <v/>
      </c>
      <c r="I57" s="21">
        <f t="shared" ref="I57" si="16">I18</f>
        <v>0</v>
      </c>
      <c r="J57" s="21">
        <f t="shared" si="6"/>
        <v>0</v>
      </c>
      <c r="K57" s="21">
        <f t="shared" ref="K57:L57" si="17">K18</f>
        <v>0</v>
      </c>
      <c r="L57" s="21">
        <f t="shared" si="17"/>
        <v>0</v>
      </c>
    </row>
    <row r="58" spans="1:12">
      <c r="A58" s="21" t="str">
        <f t="shared" si="1"/>
        <v/>
      </c>
      <c r="B58" s="21"/>
      <c r="C58" s="21">
        <f t="shared" si="2"/>
        <v>0</v>
      </c>
      <c r="D58" s="21">
        <f t="shared" si="2"/>
        <v>0</v>
      </c>
      <c r="E58" s="21">
        <f t="shared" si="4"/>
        <v>0</v>
      </c>
      <c r="F58" s="21">
        <f t="shared" si="4"/>
        <v>0</v>
      </c>
      <c r="G58" s="21"/>
      <c r="H58" s="21" t="str">
        <f t="shared" si="0"/>
        <v/>
      </c>
      <c r="I58" s="21">
        <f t="shared" ref="I58:L58" si="18">I19</f>
        <v>0</v>
      </c>
      <c r="J58" s="21">
        <f t="shared" si="18"/>
        <v>0</v>
      </c>
      <c r="K58" s="21">
        <f t="shared" si="18"/>
        <v>0</v>
      </c>
      <c r="L58" s="21">
        <f t="shared" si="18"/>
        <v>0</v>
      </c>
    </row>
    <row r="59" spans="1:12">
      <c r="A59" s="21"/>
      <c r="B59" s="21"/>
      <c r="C59" s="21"/>
      <c r="D59" s="21"/>
      <c r="E59" s="21"/>
      <c r="F59" s="21"/>
      <c r="G59" s="21"/>
      <c r="H59" s="21" t="str">
        <f t="shared" si="0"/>
        <v/>
      </c>
      <c r="I59" s="21">
        <f t="shared" ref="I59" si="19">I20</f>
        <v>0</v>
      </c>
      <c r="J59" s="21">
        <f>J20</f>
        <v>0</v>
      </c>
      <c r="K59" s="21">
        <f t="shared" ref="K59:L59" si="20">K20</f>
        <v>0</v>
      </c>
      <c r="L59" s="21">
        <f t="shared" si="20"/>
        <v>0</v>
      </c>
    </row>
    <row r="60" spans="1:12">
      <c r="A60" s="21"/>
      <c r="B60" s="21"/>
      <c r="C60" s="21"/>
      <c r="D60" s="21"/>
      <c r="E60" s="21"/>
      <c r="F60" s="21"/>
      <c r="G60" s="21"/>
      <c r="H60" s="21" t="str">
        <f t="shared" si="0"/>
        <v/>
      </c>
      <c r="I60" s="21">
        <f t="shared" ref="I60:L60" si="21">I21</f>
        <v>0</v>
      </c>
      <c r="J60" s="21">
        <f t="shared" si="21"/>
        <v>0</v>
      </c>
      <c r="K60" s="21">
        <f t="shared" si="21"/>
        <v>0</v>
      </c>
      <c r="L60" s="21">
        <f t="shared" si="21"/>
        <v>0</v>
      </c>
    </row>
    <row r="61" spans="1:12">
      <c r="A61" s="21"/>
      <c r="B61" s="21"/>
      <c r="C61" s="21">
        <f>8-COUNT($C$51:$C$60)</f>
        <v>0</v>
      </c>
      <c r="D61" s="21"/>
      <c r="E61" s="21"/>
      <c r="F61" s="21"/>
      <c r="G61" s="21"/>
      <c r="H61" s="21"/>
      <c r="I61" s="21">
        <f>10-COUNT($I$51:$I$60)</f>
        <v>0</v>
      </c>
      <c r="J61" s="21"/>
      <c r="K61" s="21"/>
      <c r="L61" s="21"/>
    </row>
    <row r="62" spans="1:1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1:1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1:12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</row>
    <row r="65" spans="1:1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</row>
    <row r="66" spans="1:1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</row>
    <row r="67" spans="1:1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</row>
    <row r="68" spans="1:1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</row>
    <row r="69" spans="1:1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</row>
    <row r="70" spans="1:1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</row>
    <row r="71" spans="1:1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</row>
    <row r="72" spans="1:1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</row>
    <row r="73" spans="1:1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</row>
  </sheetData>
  <sheetProtection algorithmName="SHA-512" hashValue="GvwpV51R4PHhwNhhMDnxkkHAGuu9bp3C0w0JfNcVEfFvhymsbhaEeOJ1CRatWF1Wn73F70ZG6ExVvqmL/Kp7Qw==" saltValue="dlgcy+Bl1xeYI6TDTF8TAw==" spinCount="100000" sheet="1" objects="1" scenarios="1"/>
  <protectedRanges>
    <protectedRange sqref="I12:I18" name="範囲2_1"/>
    <protectedRange sqref="K6 M6" name="範囲2_3"/>
    <protectedRange sqref="C33:G33" name="範囲2_6_1"/>
    <protectedRange sqref="H25 E25:F25" name="範囲2_9"/>
  </protectedRanges>
  <mergeCells count="52">
    <mergeCell ref="C33:D33"/>
    <mergeCell ref="G33:I33"/>
    <mergeCell ref="O6:T6"/>
    <mergeCell ref="H36:J36"/>
    <mergeCell ref="N12:Q13"/>
    <mergeCell ref="D36:G36"/>
    <mergeCell ref="L10:L11"/>
    <mergeCell ref="G12:H12"/>
    <mergeCell ref="G13:H13"/>
    <mergeCell ref="G14:H14"/>
    <mergeCell ref="G15:H15"/>
    <mergeCell ref="G16:H16"/>
    <mergeCell ref="E27:G27"/>
    <mergeCell ref="H27:J27"/>
    <mergeCell ref="J7:L7"/>
    <mergeCell ref="J8:L8"/>
    <mergeCell ref="D7:I7"/>
    <mergeCell ref="K5:L5"/>
    <mergeCell ref="E5:F5"/>
    <mergeCell ref="A19:B19"/>
    <mergeCell ref="A20:B20"/>
    <mergeCell ref="A13:B13"/>
    <mergeCell ref="A14:B14"/>
    <mergeCell ref="A15:B15"/>
    <mergeCell ref="A10:B11"/>
    <mergeCell ref="C10:E10"/>
    <mergeCell ref="A12:B12"/>
    <mergeCell ref="A21:B21"/>
    <mergeCell ref="G19:H19"/>
    <mergeCell ref="G20:H20"/>
    <mergeCell ref="G21:H21"/>
    <mergeCell ref="A16:B16"/>
    <mergeCell ref="A17:B17"/>
    <mergeCell ref="A18:B18"/>
    <mergeCell ref="G17:H17"/>
    <mergeCell ref="G18:H18"/>
    <mergeCell ref="A1:L1"/>
    <mergeCell ref="F10:F11"/>
    <mergeCell ref="J6:L6"/>
    <mergeCell ref="G10:H11"/>
    <mergeCell ref="I10:K10"/>
    <mergeCell ref="A7:A8"/>
    <mergeCell ref="A9:F9"/>
    <mergeCell ref="G9:L9"/>
    <mergeCell ref="C8:G8"/>
    <mergeCell ref="A5:B5"/>
    <mergeCell ref="A6:B6"/>
    <mergeCell ref="C5:D5"/>
    <mergeCell ref="C6:F6"/>
    <mergeCell ref="G6:I6"/>
    <mergeCell ref="A3:L3"/>
    <mergeCell ref="H5:I5"/>
  </mergeCells>
  <phoneticPr fontId="1"/>
  <dataValidations count="3">
    <dataValidation imeMode="hiragana" allowBlank="1" showInputMessage="1" showErrorMessage="1" sqref="I12:J21 C12:D21" xr:uid="{00000000-0002-0000-0400-000000000000}"/>
    <dataValidation imeMode="halfKatakana" allowBlank="1" showInputMessage="1" showErrorMessage="1" sqref="K12:K21 E12:E21" xr:uid="{00000000-0002-0000-0400-000001000000}"/>
    <dataValidation imeMode="halfAlpha" allowBlank="1" showInputMessage="1" showErrorMessage="1" sqref="J6 L12:L21 F12:F21" xr:uid="{00000000-0002-0000-0400-000002000000}"/>
  </dataValidations>
  <pageMargins left="0.7" right="0.7" top="0.75" bottom="0.75" header="0.3" footer="0.3"/>
  <pageSetup paperSize="9" scale="65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M94"/>
  <sheetViews>
    <sheetView zoomScale="80" zoomScaleNormal="80" zoomScaleSheetLayoutView="100" workbookViewId="0">
      <selection activeCell="B5" sqref="B5:G5"/>
    </sheetView>
  </sheetViews>
  <sheetFormatPr defaultColWidth="9" defaultRowHeight="58.9" customHeight="1"/>
  <cols>
    <col min="1" max="1" width="24.5" style="2" customWidth="1"/>
    <col min="2" max="2" width="24.25" style="2" customWidth="1"/>
    <col min="3" max="3" width="23.75" style="2" customWidth="1"/>
    <col min="4" max="4" width="22.875" style="2" customWidth="1"/>
    <col min="5" max="5" width="5.75" style="2" customWidth="1"/>
    <col min="6" max="6" width="10.75" style="2" customWidth="1"/>
    <col min="7" max="7" width="5.25" style="2" customWidth="1"/>
    <col min="8" max="8" width="7.25" style="2" customWidth="1"/>
    <col min="9" max="9" width="9.125" style="2" customWidth="1"/>
    <col min="10" max="16384" width="9" style="2"/>
  </cols>
  <sheetData>
    <row r="1" spans="1:13" ht="58.9" customHeight="1">
      <c r="A1" s="350" t="str">
        <f>高学年女子!A1</f>
        <v>第５３回鹿児島県スポーツ少年団競技別交歓大会</v>
      </c>
      <c r="B1" s="351"/>
      <c r="C1" s="351"/>
      <c r="D1" s="351"/>
      <c r="E1" s="351"/>
      <c r="F1" s="351"/>
      <c r="G1" s="352"/>
      <c r="H1" s="3"/>
    </row>
    <row r="2" spans="1:13" ht="44.65" customHeight="1">
      <c r="A2" s="353" t="s">
        <v>0</v>
      </c>
      <c r="B2" s="354"/>
      <c r="C2" s="354"/>
      <c r="D2" s="354"/>
      <c r="E2" s="354"/>
      <c r="F2" s="354"/>
      <c r="G2" s="355"/>
    </row>
    <row r="3" spans="1:13" ht="15" customHeight="1" thickBot="1">
      <c r="A3" s="9"/>
      <c r="G3" s="10"/>
    </row>
    <row r="4" spans="1:13" ht="67.900000000000006" customHeight="1">
      <c r="A4" s="11" t="s">
        <v>1</v>
      </c>
      <c r="B4" s="361" t="str">
        <f>IF(高学年女子!$C$5="","",高学年女子!$C$5)</f>
        <v/>
      </c>
      <c r="C4" s="362"/>
      <c r="D4" s="363" t="s">
        <v>5</v>
      </c>
      <c r="E4" s="364"/>
      <c r="F4" s="364"/>
      <c r="G4" s="365"/>
      <c r="H4" s="4"/>
    </row>
    <row r="5" spans="1:13" ht="67.900000000000006" customHeight="1">
      <c r="A5" s="12" t="s">
        <v>7</v>
      </c>
      <c r="B5" s="356"/>
      <c r="C5" s="357"/>
      <c r="D5" s="357"/>
      <c r="E5" s="357"/>
      <c r="F5" s="357"/>
      <c r="G5" s="358"/>
      <c r="H5" s="5"/>
      <c r="J5" s="394" t="s">
        <v>53</v>
      </c>
      <c r="K5" s="394"/>
      <c r="L5" s="394"/>
    </row>
    <row r="6" spans="1:13" ht="67.900000000000006" customHeight="1">
      <c r="A6" s="398" t="s">
        <v>2</v>
      </c>
      <c r="B6" s="367"/>
      <c r="C6" s="366" t="s">
        <v>17</v>
      </c>
      <c r="D6" s="367"/>
      <c r="E6" s="368"/>
      <c r="F6" s="359" t="s">
        <v>10</v>
      </c>
      <c r="G6" s="360"/>
      <c r="H6" s="6"/>
    </row>
    <row r="7" spans="1:13" ht="67.900000000000006" customHeight="1">
      <c r="A7" s="401" t="s">
        <v>3</v>
      </c>
      <c r="B7" s="395" t="s">
        <v>12</v>
      </c>
      <c r="C7" s="24" t="s">
        <v>18</v>
      </c>
      <c r="D7" s="22" t="str">
        <f>IF(D8="",F7,F7-D8)</f>
        <v/>
      </c>
      <c r="E7" s="25" t="s">
        <v>9</v>
      </c>
      <c r="F7" s="399" t="str">
        <f>IF(高学年男子!$C$61=0,"",高学年男子!$C$61)</f>
        <v/>
      </c>
      <c r="G7" s="369" t="s">
        <v>11</v>
      </c>
      <c r="H7" s="7"/>
      <c r="I7" s="43" t="s">
        <v>54</v>
      </c>
      <c r="J7" s="43"/>
      <c r="K7" s="44" t="str">
        <f>IF(F38=0,"",F38)</f>
        <v/>
      </c>
      <c r="L7" s="44"/>
      <c r="M7" s="42" t="s">
        <v>55</v>
      </c>
    </row>
    <row r="8" spans="1:13" ht="67.900000000000006" customHeight="1">
      <c r="A8" s="402"/>
      <c r="B8" s="396"/>
      <c r="C8" s="26" t="s">
        <v>19</v>
      </c>
      <c r="D8" s="23" t="str">
        <f>IF(高学年男子!$G$61=0,"",高学年男子!$G$61)</f>
        <v/>
      </c>
      <c r="E8" s="27" t="s">
        <v>9</v>
      </c>
      <c r="F8" s="400"/>
      <c r="G8" s="370"/>
      <c r="H8" s="8"/>
      <c r="I8" s="43" t="s">
        <v>56</v>
      </c>
      <c r="J8" s="43"/>
      <c r="K8" s="44" t="str">
        <f>IF(F39=0,"",F39)</f>
        <v/>
      </c>
      <c r="L8" s="44"/>
      <c r="M8" s="42" t="s">
        <v>55</v>
      </c>
    </row>
    <row r="9" spans="1:13" ht="67.900000000000006" customHeight="1">
      <c r="A9" s="402"/>
      <c r="B9" s="395" t="s">
        <v>13</v>
      </c>
      <c r="C9" s="24" t="s">
        <v>18</v>
      </c>
      <c r="D9" s="22" t="str">
        <f>IF(D10="",F9,F9-D10)</f>
        <v/>
      </c>
      <c r="E9" s="25" t="s">
        <v>9</v>
      </c>
      <c r="F9" s="399" t="str">
        <f>IF(低学年男子!$C$61=0,"",低学年男子!$C$61)</f>
        <v/>
      </c>
      <c r="G9" s="369" t="s">
        <v>11</v>
      </c>
      <c r="H9" s="7"/>
      <c r="I9" s="46" t="s">
        <v>69</v>
      </c>
      <c r="J9" s="46"/>
      <c r="K9" s="47" t="str">
        <f>IF(F38=0,"",F38+F39)</f>
        <v/>
      </c>
      <c r="L9" s="47"/>
      <c r="M9" s="42" t="s">
        <v>67</v>
      </c>
    </row>
    <row r="10" spans="1:13" ht="67.900000000000006" customHeight="1">
      <c r="A10" s="402"/>
      <c r="B10" s="396"/>
      <c r="C10" s="26" t="s">
        <v>19</v>
      </c>
      <c r="D10" s="23" t="str">
        <f>IF(低学年男子!$G$61=0,"",低学年男子!$G$61)</f>
        <v/>
      </c>
      <c r="E10" s="27" t="s">
        <v>9</v>
      </c>
      <c r="F10" s="400"/>
      <c r="G10" s="370"/>
      <c r="H10" s="8"/>
      <c r="I10" s="45"/>
      <c r="J10" s="45"/>
      <c r="K10" s="45"/>
      <c r="L10" s="45"/>
      <c r="M10" s="45"/>
    </row>
    <row r="11" spans="1:13" ht="67.900000000000006" customHeight="1">
      <c r="A11" s="402"/>
      <c r="B11" s="395" t="s">
        <v>14</v>
      </c>
      <c r="C11" s="24" t="s">
        <v>18</v>
      </c>
      <c r="D11" s="22" t="str">
        <f>IF(D12="",F11,F11-D12)</f>
        <v/>
      </c>
      <c r="E11" s="25" t="s">
        <v>9</v>
      </c>
      <c r="F11" s="399" t="str">
        <f>IF(高学年女子!$C$61=0,"",高学年女子!$C$61)</f>
        <v/>
      </c>
      <c r="G11" s="369" t="s">
        <v>11</v>
      </c>
      <c r="H11" s="7"/>
    </row>
    <row r="12" spans="1:13" ht="67.900000000000006" customHeight="1">
      <c r="A12" s="402"/>
      <c r="B12" s="396"/>
      <c r="C12" s="26" t="s">
        <v>19</v>
      </c>
      <c r="D12" s="23" t="str">
        <f>IF(高学年女子!$G$61=0,"",高学年女子!$G$61)</f>
        <v/>
      </c>
      <c r="E12" s="27" t="s">
        <v>9</v>
      </c>
      <c r="F12" s="400"/>
      <c r="G12" s="370"/>
      <c r="H12" s="8"/>
    </row>
    <row r="13" spans="1:13" ht="67.900000000000006" customHeight="1">
      <c r="A13" s="402"/>
      <c r="B13" s="395" t="s">
        <v>15</v>
      </c>
      <c r="C13" s="24" t="s">
        <v>18</v>
      </c>
      <c r="D13" s="22" t="str">
        <f>IF(D14="",F13,F13-D14)</f>
        <v/>
      </c>
      <c r="E13" s="25" t="s">
        <v>9</v>
      </c>
      <c r="F13" s="399" t="str">
        <f>IF(低学年女子!$C$61=0,"",低学年女子!$C$61)</f>
        <v/>
      </c>
      <c r="G13" s="369" t="s">
        <v>11</v>
      </c>
      <c r="H13" s="7"/>
    </row>
    <row r="14" spans="1:13" ht="67.900000000000006" customHeight="1" thickBot="1">
      <c r="A14" s="402"/>
      <c r="B14" s="397"/>
      <c r="C14" s="28" t="s">
        <v>19</v>
      </c>
      <c r="D14" s="23" t="str">
        <f>IF(低学年女子!$G$61=0,"",低学年女子!$G$61)</f>
        <v/>
      </c>
      <c r="E14" s="27" t="s">
        <v>9</v>
      </c>
      <c r="F14" s="400"/>
      <c r="G14" s="370"/>
      <c r="H14" s="8"/>
    </row>
    <row r="15" spans="1:13" ht="67.900000000000006" customHeight="1">
      <c r="A15" s="376" t="s">
        <v>6</v>
      </c>
      <c r="B15" s="363" t="s">
        <v>4</v>
      </c>
      <c r="C15" s="378"/>
      <c r="D15" s="388" t="str">
        <f>IF(中学男女!$C$61=0,"",中学男女!$C$61)</f>
        <v/>
      </c>
      <c r="E15" s="389"/>
      <c r="F15" s="372" t="s">
        <v>11</v>
      </c>
      <c r="G15" s="373"/>
      <c r="H15" s="8"/>
    </row>
    <row r="16" spans="1:13" ht="67.900000000000006" customHeight="1" thickBot="1">
      <c r="A16" s="377"/>
      <c r="B16" s="379" t="s">
        <v>8</v>
      </c>
      <c r="C16" s="380"/>
      <c r="D16" s="386" t="str">
        <f>IF(中学男女!$I$61=0,"",中学男女!$I$61)</f>
        <v/>
      </c>
      <c r="E16" s="387"/>
      <c r="F16" s="374" t="s">
        <v>11</v>
      </c>
      <c r="G16" s="375"/>
      <c r="H16" s="8"/>
    </row>
    <row r="17" spans="1:12" ht="67.900000000000006" customHeight="1" thickBot="1">
      <c r="A17" s="381" t="s">
        <v>66</v>
      </c>
      <c r="B17" s="382"/>
      <c r="C17" s="383"/>
      <c r="D17" s="384" t="str">
        <f>IF(F38=0,"",F38)</f>
        <v/>
      </c>
      <c r="E17" s="385"/>
      <c r="F17" s="390" t="s">
        <v>67</v>
      </c>
      <c r="G17" s="391"/>
      <c r="H17" s="8"/>
    </row>
    <row r="18" spans="1:12" ht="31.15" customHeight="1">
      <c r="A18" s="371" t="s">
        <v>68</v>
      </c>
      <c r="B18" s="371"/>
      <c r="C18" s="393"/>
      <c r="D18" s="393"/>
      <c r="E18" s="393"/>
      <c r="F18" s="371" t="s">
        <v>16</v>
      </c>
      <c r="G18" s="371"/>
      <c r="H18" s="41"/>
      <c r="I18" s="32"/>
      <c r="J18" s="392" t="s">
        <v>53</v>
      </c>
      <c r="K18" s="392"/>
      <c r="L18" s="392"/>
    </row>
    <row r="19" spans="1:12" s="1" customFormat="1" ht="58.9" customHeight="1"/>
    <row r="20" spans="1:12" s="1" customFormat="1" ht="58.9" customHeight="1"/>
    <row r="21" spans="1:12" s="1" customFormat="1" ht="58.9" customHeight="1"/>
    <row r="22" spans="1:12" s="1" customFormat="1" ht="58.9" customHeight="1"/>
    <row r="23" spans="1:12" s="1" customFormat="1" ht="58.9" customHeight="1"/>
    <row r="24" spans="1:12" s="1" customFormat="1" ht="58.9" customHeight="1"/>
    <row r="25" spans="1:12" s="1" customFormat="1" ht="58.9" customHeight="1"/>
    <row r="26" spans="1:12" s="1" customFormat="1" ht="25.15" customHeight="1">
      <c r="D26" s="104">
        <f>IF($D$7="",0,1)</f>
        <v>0</v>
      </c>
      <c r="E26" s="105"/>
      <c r="F26" s="105"/>
    </row>
    <row r="27" spans="1:12" s="1" customFormat="1" ht="25.15" customHeight="1">
      <c r="D27" s="104"/>
      <c r="E27" s="105"/>
      <c r="F27" s="105"/>
    </row>
    <row r="28" spans="1:12" s="1" customFormat="1" ht="25.15" customHeight="1">
      <c r="D28" s="104">
        <f>IF($D$9="",0,1)</f>
        <v>0</v>
      </c>
      <c r="E28" s="105"/>
      <c r="F28" s="105"/>
    </row>
    <row r="29" spans="1:12" s="1" customFormat="1" ht="25.15" customHeight="1">
      <c r="D29" s="104"/>
      <c r="E29" s="105"/>
      <c r="F29" s="105"/>
    </row>
    <row r="30" spans="1:12" s="1" customFormat="1" ht="25.15" customHeight="1">
      <c r="D30" s="104">
        <f>IF($D$11="",0,1)</f>
        <v>0</v>
      </c>
      <c r="E30" s="105"/>
      <c r="F30" s="105"/>
    </row>
    <row r="31" spans="1:12" s="1" customFormat="1" ht="25.15" customHeight="1">
      <c r="D31" s="104"/>
      <c r="E31" s="105"/>
      <c r="F31" s="105"/>
    </row>
    <row r="32" spans="1:12" ht="25.15" customHeight="1">
      <c r="D32" s="104">
        <f>IF($D$13="",0,1)</f>
        <v>0</v>
      </c>
      <c r="E32" s="32"/>
      <c r="F32" s="105"/>
    </row>
    <row r="33" spans="1:10" ht="25.15" customHeight="1">
      <c r="D33" s="106"/>
      <c r="E33" s="32"/>
      <c r="F33" s="32"/>
    </row>
    <row r="34" spans="1:10" ht="25.15" customHeight="1">
      <c r="D34" s="104">
        <f>IF($D$15="",0,$D$15)</f>
        <v>0</v>
      </c>
      <c r="E34" s="32"/>
      <c r="F34" s="32"/>
    </row>
    <row r="35" spans="1:10" ht="25.15" customHeight="1">
      <c r="D35" s="106"/>
      <c r="E35" s="32"/>
      <c r="F35" s="32"/>
    </row>
    <row r="36" spans="1:10" ht="25.15" customHeight="1">
      <c r="D36" s="104">
        <f>IF($D$16="",0,$D$16)</f>
        <v>0</v>
      </c>
      <c r="E36" s="32"/>
      <c r="F36" s="32"/>
    </row>
    <row r="37" spans="1:10" ht="25.15" customHeight="1">
      <c r="D37" s="32"/>
      <c r="E37" s="32"/>
      <c r="F37" s="32"/>
    </row>
    <row r="38" spans="1:10" ht="25.15" customHeight="1">
      <c r="D38" s="32"/>
      <c r="E38" s="32"/>
      <c r="F38" s="107">
        <f>SUM(D26:D32)*500+(D34+D36)*100</f>
        <v>0</v>
      </c>
    </row>
    <row r="39" spans="1:10" ht="58.9" customHeight="1">
      <c r="A39" s="32"/>
      <c r="B39" s="32"/>
      <c r="C39" s="32"/>
      <c r="D39" s="32"/>
      <c r="E39" s="32"/>
      <c r="F39" s="107">
        <f>C18*200</f>
        <v>0</v>
      </c>
      <c r="G39" s="32"/>
      <c r="H39" s="32"/>
      <c r="I39" s="32"/>
      <c r="J39" s="32"/>
    </row>
    <row r="40" spans="1:10" ht="58.9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0" ht="58.9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0" ht="58.9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0" ht="58.9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0" ht="58.9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0" ht="58.9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0" ht="58.9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 ht="58.9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0" ht="58.9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 ht="58.9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ht="58.9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ht="58.9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ht="58.9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ht="58.9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ht="58.9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ht="58.9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ht="58.9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ht="58.9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ht="58.9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ht="58.9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ht="58.9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ht="58.9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ht="58.9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ht="58.9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ht="58.9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ht="58.9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ht="58.9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ht="58.9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ht="58.9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ht="58.9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ht="58.9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ht="58.9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ht="58.9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</row>
    <row r="73" spans="1:10" ht="58.9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</row>
    <row r="74" spans="1:10" ht="58.9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</row>
    <row r="75" spans="1:10" ht="58.9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</row>
    <row r="76" spans="1:10" ht="58.9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</row>
    <row r="77" spans="1:10" ht="58.9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</row>
    <row r="78" spans="1:10" ht="58.9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</row>
    <row r="79" spans="1:10" ht="58.9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</row>
    <row r="80" spans="1:10" ht="58.9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</row>
    <row r="81" spans="1:10" ht="58.9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</row>
    <row r="82" spans="1:10" ht="58.9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</row>
    <row r="83" spans="1:10" ht="58.9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</row>
    <row r="94" spans="1:10" ht="58.9" customHeight="1">
      <c r="J94" s="37"/>
    </row>
  </sheetData>
  <sheetProtection algorithmName="SHA-512" hashValue="Qfar+aipe816WQrIApIEJ84aNPiIIA5CzyUypAG5wgLsnwIf7i4RYdqLnm0dmkh8lekjVzd9zttktXh+oIJ5Jg==" saltValue="3XLkEJ0Dl0ojH/UvlODlog==" spinCount="100000" sheet="1" objects="1" scenarios="1"/>
  <protectedRanges>
    <protectedRange sqref="B5 C18" name="範囲1"/>
  </protectedRanges>
  <mergeCells count="36">
    <mergeCell ref="J18:L18"/>
    <mergeCell ref="C18:E18"/>
    <mergeCell ref="F18:G18"/>
    <mergeCell ref="J5:L5"/>
    <mergeCell ref="B7:B8"/>
    <mergeCell ref="B9:B10"/>
    <mergeCell ref="B11:B12"/>
    <mergeCell ref="B13:B14"/>
    <mergeCell ref="A6:B6"/>
    <mergeCell ref="G11:G12"/>
    <mergeCell ref="G13:G14"/>
    <mergeCell ref="F7:F8"/>
    <mergeCell ref="F9:F10"/>
    <mergeCell ref="F11:F12"/>
    <mergeCell ref="F13:F14"/>
    <mergeCell ref="A7:A14"/>
    <mergeCell ref="G7:G8"/>
    <mergeCell ref="G9:G10"/>
    <mergeCell ref="A18:B18"/>
    <mergeCell ref="F15:G15"/>
    <mergeCell ref="F16:G16"/>
    <mergeCell ref="A15:A16"/>
    <mergeCell ref="B15:C15"/>
    <mergeCell ref="B16:C16"/>
    <mergeCell ref="A17:C17"/>
    <mergeCell ref="D17:E17"/>
    <mergeCell ref="D16:E16"/>
    <mergeCell ref="D15:E15"/>
    <mergeCell ref="F17:G17"/>
    <mergeCell ref="A1:G1"/>
    <mergeCell ref="A2:G2"/>
    <mergeCell ref="B5:G5"/>
    <mergeCell ref="F6:G6"/>
    <mergeCell ref="B4:C4"/>
    <mergeCell ref="D4:G4"/>
    <mergeCell ref="C6:E6"/>
  </mergeCells>
  <phoneticPr fontId="1"/>
  <printOptions horizontalCentered="1"/>
  <pageMargins left="0.7" right="0.7" top="0.75" bottom="0.75" header="0.3" footer="0.3"/>
  <pageSetup paperSize="9" scale="6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高学年女子</vt:lpstr>
      <vt:lpstr>低学年女子</vt:lpstr>
      <vt:lpstr>高学年男子</vt:lpstr>
      <vt:lpstr>低学年男子</vt:lpstr>
      <vt:lpstr>中学男女</vt:lpstr>
      <vt:lpstr>集計表</vt:lpstr>
      <vt:lpstr>高学年女子!Print_Area</vt:lpstr>
      <vt:lpstr>高学年男子!Print_Area</vt:lpstr>
      <vt:lpstr>集計表!Print_Area</vt:lpstr>
      <vt:lpstr>中学男女!Print_Area</vt:lpstr>
      <vt:lpstr>低学年女子!Print_Area</vt:lpstr>
      <vt:lpstr>低学年男子!Print_Area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鹿児島県体育協会</dc:creator>
  <cp:lastModifiedBy>濱田孝二</cp:lastModifiedBy>
  <cp:lastPrinted>2025-10-04T20:49:20Z</cp:lastPrinted>
  <dcterms:created xsi:type="dcterms:W3CDTF">2010-12-16T01:08:34Z</dcterms:created>
  <dcterms:modified xsi:type="dcterms:W3CDTF">2025-10-15T00:13:34Z</dcterms:modified>
</cp:coreProperties>
</file>